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il\Downloads\"/>
    </mc:Choice>
  </mc:AlternateContent>
  <xr:revisionPtr revIDLastSave="0" documentId="8_{B1C54A28-2113-4D05-9983-A2008A9518D2}" xr6:coauthVersionLast="47" xr6:coauthVersionMax="47" xr10:uidLastSave="{00000000-0000-0000-0000-000000000000}"/>
  <bookViews>
    <workbookView xWindow="-22200" yWindow="1920" windowWidth="19155" windowHeight="14265" xr2:uid="{00000000-000D-0000-FFFF-FFFF00000000}"/>
  </bookViews>
  <sheets>
    <sheet name="Hovedregel" sheetId="1" r:id="rId1"/>
  </sheets>
  <definedNames>
    <definedName name="_xlnm.Print_Area" localSheetId="0">Hovedregel!$A$1:$H$194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0" i="1" l="1"/>
  <c r="C191" i="1" s="1"/>
  <c r="C192" i="1" l="1"/>
  <c r="C193" i="1" s="1"/>
  <c r="C10" i="1"/>
  <c r="C11" i="1" l="1"/>
  <c r="C15" i="1" s="1"/>
  <c r="C16" i="1" l="1"/>
  <c r="C17" i="1" l="1"/>
  <c r="C18" i="1" s="1"/>
  <c r="C22" i="1" l="1"/>
  <c r="C23" i="1" s="1"/>
  <c r="C19" i="1"/>
  <c r="C24" i="1" l="1"/>
  <c r="C28" i="1" s="1"/>
  <c r="C25" i="1" l="1"/>
  <c r="C29" i="1" l="1"/>
  <c r="C30" i="1" s="1"/>
  <c r="C34" i="1" l="1"/>
  <c r="C31" i="1"/>
  <c r="C35" i="1" l="1"/>
  <c r="C36" i="1" s="1"/>
  <c r="C40" i="1" l="1"/>
  <c r="C37" i="1"/>
  <c r="C41" i="1" l="1"/>
  <c r="C42" i="1" s="1"/>
  <c r="C46" i="1" l="1"/>
  <c r="C43" i="1"/>
  <c r="C47" i="1" l="1"/>
  <c r="C48" i="1" s="1"/>
  <c r="C52" i="1" l="1"/>
  <c r="C49" i="1"/>
  <c r="C53" i="1" l="1"/>
  <c r="C54" i="1" s="1"/>
  <c r="C58" i="1" l="1"/>
  <c r="C55" i="1"/>
  <c r="C59" i="1" l="1"/>
  <c r="C60" i="1" s="1"/>
  <c r="C64" i="1" l="1"/>
  <c r="C61" i="1"/>
  <c r="C65" i="1" l="1"/>
  <c r="C66" i="1" s="1"/>
  <c r="C67" i="1" l="1"/>
  <c r="C70" i="1"/>
  <c r="C71" i="1" l="1"/>
  <c r="C72" i="1" s="1"/>
  <c r="C73" i="1" l="1"/>
  <c r="C76" i="1"/>
  <c r="C77" i="1" l="1"/>
  <c r="C78" i="1" s="1"/>
  <c r="C79" i="1" l="1"/>
  <c r="C82" i="1"/>
  <c r="C83" i="1" l="1"/>
  <c r="C84" i="1" s="1"/>
  <c r="C85" i="1" l="1"/>
  <c r="C88" i="1"/>
  <c r="C89" i="1" l="1"/>
  <c r="C90" i="1" s="1"/>
  <c r="C91" i="1" l="1"/>
  <c r="C94" i="1"/>
  <c r="C95" i="1" l="1"/>
  <c r="C96" i="1" s="1"/>
  <c r="C97" i="1" l="1"/>
  <c r="C100" i="1"/>
  <c r="C101" i="1" l="1"/>
  <c r="C102" i="1" s="1"/>
  <c r="C103" i="1" l="1"/>
  <c r="C106" i="1"/>
  <c r="C107" i="1" l="1"/>
  <c r="C108" i="1" s="1"/>
  <c r="C109" i="1" l="1"/>
  <c r="C112" i="1"/>
  <c r="C113" i="1" l="1"/>
  <c r="C114" i="1" s="1"/>
  <c r="C115" i="1" l="1"/>
  <c r="C118" i="1"/>
  <c r="C119" i="1" l="1"/>
  <c r="C120" i="1" s="1"/>
  <c r="C121" i="1" l="1"/>
  <c r="C124" i="1"/>
  <c r="C125" i="1" l="1"/>
  <c r="C126" i="1" s="1"/>
  <c r="C127" i="1" l="1"/>
  <c r="C130" i="1"/>
  <c r="C131" i="1" l="1"/>
  <c r="C132" i="1" s="1"/>
  <c r="C133" i="1" l="1"/>
  <c r="C136" i="1"/>
  <c r="C137" i="1" l="1"/>
  <c r="C138" i="1" s="1"/>
  <c r="C139" i="1" l="1"/>
  <c r="C142" i="1"/>
  <c r="C143" i="1" l="1"/>
  <c r="C144" i="1" s="1"/>
  <c r="C145" i="1" l="1"/>
  <c r="C148" i="1"/>
  <c r="C149" i="1" l="1"/>
  <c r="C150" i="1" s="1"/>
  <c r="C151" i="1" l="1"/>
  <c r="C154" i="1"/>
  <c r="C155" i="1" s="1"/>
  <c r="C156" i="1" s="1"/>
  <c r="C157" i="1" l="1"/>
  <c r="C160" i="1"/>
  <c r="C161" i="1" l="1"/>
  <c r="C162" i="1" s="1"/>
  <c r="C163" i="1" l="1"/>
  <c r="C166" i="1"/>
  <c r="C167" i="1" l="1"/>
  <c r="C168" i="1" s="1"/>
  <c r="C169" i="1" l="1"/>
  <c r="C172" i="1"/>
  <c r="C173" i="1" l="1"/>
  <c r="C174" i="1"/>
  <c r="C175" i="1" l="1"/>
  <c r="C178" i="1"/>
  <c r="C179" i="1" s="1"/>
  <c r="C180" i="1" s="1"/>
  <c r="C181" i="1" l="1"/>
  <c r="C184" i="1"/>
  <c r="C185" i="1" s="1"/>
  <c r="C186" i="1" s="1"/>
  <c r="C187" i="1" s="1"/>
</calcChain>
</file>

<file path=xl/sharedStrings.xml><?xml version="1.0" encoding="utf-8"?>
<sst xmlns="http://schemas.openxmlformats.org/spreadsheetml/2006/main" count="137" uniqueCount="46">
  <si>
    <t>Ejendom:</t>
  </si>
  <si>
    <t>Konto nr.</t>
  </si>
  <si>
    <t>Henlæggelsesbeløb</t>
  </si>
  <si>
    <t>Areal pr. 31.12.1994</t>
  </si>
  <si>
    <r>
      <t>Beløb pr. m</t>
    </r>
    <r>
      <rPr>
        <vertAlign val="superscript"/>
        <sz val="11"/>
        <rFont val="Arial"/>
        <family val="2"/>
      </rPr>
      <t>2</t>
    </r>
  </si>
  <si>
    <t>(Henlæggelsesbeløb divideret med areal)</t>
  </si>
  <si>
    <r>
      <t>2/3 af beløb pr. m</t>
    </r>
    <r>
      <rPr>
        <vertAlign val="superscript"/>
        <sz val="11"/>
        <rFont val="Arial"/>
        <family val="2"/>
      </rPr>
      <t>2</t>
    </r>
  </si>
  <si>
    <t>til § 18 og 1/3 til kapitalafkast</t>
  </si>
  <si>
    <t xml:space="preserve">§ 18 </t>
  </si>
  <si>
    <t>Årlig regulering %</t>
  </si>
  <si>
    <t>Beløb fra 1994</t>
  </si>
  <si>
    <t>I alt</t>
  </si>
  <si>
    <t>regulerings% 0,7</t>
  </si>
  <si>
    <t>Afrundet</t>
  </si>
  <si>
    <t>Beløb fra 1995</t>
  </si>
  <si>
    <t xml:space="preserve">regulerings% </t>
  </si>
  <si>
    <t>Beløb fra 1996</t>
  </si>
  <si>
    <t>Beløb fra 1997</t>
  </si>
  <si>
    <t>Beløb fra 1998</t>
  </si>
  <si>
    <t>Beløb fra 1999</t>
  </si>
  <si>
    <t>Beløb fra 2000</t>
  </si>
  <si>
    <t>Beløb fra 2001</t>
  </si>
  <si>
    <t>Beløb fra 2002</t>
  </si>
  <si>
    <t>Beløb fra 2003</t>
  </si>
  <si>
    <t>Beløb fra 2004</t>
  </si>
  <si>
    <t>Beløb fra 2005</t>
  </si>
  <si>
    <t>Beløb fra 2006</t>
  </si>
  <si>
    <t>Beløb fra 2007</t>
  </si>
  <si>
    <t>Beløb fra 2008</t>
  </si>
  <si>
    <t>Beløb fra 2009</t>
  </si>
  <si>
    <t>Beløb fra 2010</t>
  </si>
  <si>
    <t>Beløb fra 2011</t>
  </si>
  <si>
    <t>Beløb fra 2012</t>
  </si>
  <si>
    <t>Beløb fra 2013</t>
  </si>
  <si>
    <t>Beløb fra 2014</t>
  </si>
  <si>
    <t>Beløb fra 2015</t>
  </si>
  <si>
    <t>Beløb fra 2016</t>
  </si>
  <si>
    <t>Beløb fra 2017</t>
  </si>
  <si>
    <t>Beløb fra 2018</t>
  </si>
  <si>
    <t>Beløb fra 2019</t>
  </si>
  <si>
    <t>Beløb fra 2020</t>
  </si>
  <si>
    <t>Beløb fra 2021</t>
  </si>
  <si>
    <t>Beløb fra 2022</t>
  </si>
  <si>
    <r>
      <t>Beregning af § 119 satser for ejendomme taget i brug efter 1969 men før 1995</t>
    </r>
    <r>
      <rPr>
        <b/>
        <vertAlign val="superscript"/>
        <sz val="12"/>
        <rFont val="Arial"/>
        <family val="2"/>
      </rPr>
      <t>*)</t>
    </r>
  </si>
  <si>
    <t xml:space="preserve">§ 119 </t>
  </si>
  <si>
    <t>Beløb fra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</si>
</sst>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4D600"/>
        <bgColor indexed="64"/>
      </patternFill>
    </fill>
    <fill>
      <patternFill patternType="solid">
        <fgColor rgb="FFF4EE7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6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4" fontId="6" fillId="3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2" fontId="6" fillId="3" borderId="0" xfId="0" applyNumberFormat="1" applyFont="1" applyFill="1" applyProtection="1">
      <protection locked="0"/>
    </xf>
    <xf numFmtId="0" fontId="9" fillId="2" borderId="3" xfId="0" applyFont="1" applyFill="1" applyBorder="1" applyAlignment="1">
      <alignment horizontal="left"/>
    </xf>
    <xf numFmtId="0" fontId="6" fillId="2" borderId="4" xfId="0" applyFont="1" applyFill="1" applyBorder="1"/>
    <xf numFmtId="0" fontId="9" fillId="2" borderId="4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0" fontId="6" fillId="0" borderId="6" xfId="0" applyFont="1" applyBorder="1"/>
    <xf numFmtId="2" fontId="6" fillId="0" borderId="0" xfId="0" applyNumberFormat="1" applyFont="1"/>
    <xf numFmtId="0" fontId="6" fillId="0" borderId="7" xfId="0" applyFont="1" applyBorder="1" applyAlignment="1">
      <alignment horizontal="center"/>
    </xf>
    <xf numFmtId="2" fontId="6" fillId="0" borderId="1" xfId="0" applyNumberFormat="1" applyFont="1" applyBorder="1"/>
    <xf numFmtId="2" fontId="6" fillId="0" borderId="1" xfId="1" applyNumberFormat="1" applyFont="1" applyFill="1" applyBorder="1" applyProtection="1"/>
    <xf numFmtId="10" fontId="6" fillId="0" borderId="7" xfId="0" applyNumberFormat="1" applyFont="1" applyBorder="1" applyAlignment="1">
      <alignment horizontal="center"/>
    </xf>
    <xf numFmtId="2" fontId="6" fillId="0" borderId="2" xfId="0" applyNumberFormat="1" applyFont="1" applyBorder="1"/>
    <xf numFmtId="0" fontId="6" fillId="0" borderId="8" xfId="0" applyFont="1" applyBorder="1"/>
    <xf numFmtId="0" fontId="6" fillId="0" borderId="1" xfId="0" applyFont="1" applyBorder="1"/>
    <xf numFmtId="2" fontId="9" fillId="0" borderId="2" xfId="0" applyNumberFormat="1" applyFont="1" applyBorder="1"/>
    <xf numFmtId="2" fontId="9" fillId="0" borderId="1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0" borderId="0" xfId="1" applyFont="1" applyBorder="1" applyProtection="1"/>
    <xf numFmtId="164" fontId="6" fillId="0" borderId="0" xfId="0" applyNumberFormat="1" applyFont="1"/>
    <xf numFmtId="164" fontId="6" fillId="0" borderId="1" xfId="0" applyNumberFormat="1" applyFont="1" applyBorder="1"/>
    <xf numFmtId="0" fontId="9" fillId="2" borderId="5" xfId="0" applyFont="1" applyFill="1" applyBorder="1" applyAlignment="1">
      <alignment horizontal="center"/>
    </xf>
    <xf numFmtId="164" fontId="9" fillId="0" borderId="1" xfId="0" applyNumberFormat="1" applyFont="1" applyBorder="1"/>
    <xf numFmtId="2" fontId="9" fillId="0" borderId="0" xfId="0" applyNumberFormat="1" applyFont="1"/>
    <xf numFmtId="164" fontId="9" fillId="0" borderId="0" xfId="0" applyNumberFormat="1" applyFont="1"/>
    <xf numFmtId="0" fontId="2" fillId="2" borderId="0" xfId="0" applyFont="1" applyFill="1" applyAlignment="1">
      <alignment horizontal="left"/>
    </xf>
    <xf numFmtId="0" fontId="6" fillId="3" borderId="0" xfId="0" applyFont="1" applyFill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4EE70"/>
      <color rgb="FFC4D600"/>
      <color rgb="FF94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2</xdr:col>
      <xdr:colOff>399415</xdr:colOff>
      <xdr:row>0</xdr:row>
      <xdr:rowOff>661980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191389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3"/>
  <sheetViews>
    <sheetView showGridLines="0" tabSelected="1" view="pageBreakPreview" topLeftCell="A173" zoomScale="136" zoomScaleNormal="100" zoomScaleSheetLayoutView="136" zoomScalePageLayoutView="98" workbookViewId="0">
      <selection activeCell="E192" sqref="E192"/>
    </sheetView>
  </sheetViews>
  <sheetFormatPr defaultColWidth="9" defaultRowHeight="15" x14ac:dyDescent="0.2"/>
  <cols>
    <col min="1" max="1" width="9" style="1"/>
    <col min="2" max="2" width="14.85546875" style="1" customWidth="1"/>
    <col min="3" max="3" width="11.85546875" style="1" customWidth="1"/>
    <col min="4" max="4" width="2.85546875" style="1" customWidth="1"/>
    <col min="5" max="5" width="19.28515625" style="1" customWidth="1"/>
    <col min="6" max="6" width="5.28515625" style="1" customWidth="1"/>
    <col min="7" max="7" width="13.85546875" style="1" customWidth="1"/>
    <col min="8" max="8" width="19.5703125" style="1" customWidth="1"/>
    <col min="9" max="16384" width="9" style="1"/>
  </cols>
  <sheetData>
    <row r="1" spans="1:9" ht="81" customHeight="1" x14ac:dyDescent="0.2">
      <c r="A1" s="3"/>
      <c r="B1" s="3"/>
      <c r="C1" s="3"/>
      <c r="D1" s="3"/>
      <c r="E1" s="3"/>
      <c r="F1" s="3"/>
      <c r="G1" s="3"/>
      <c r="H1" s="3"/>
    </row>
    <row r="2" spans="1:9" ht="14.45" customHeight="1" x14ac:dyDescent="0.2">
      <c r="A2" s="4"/>
      <c r="B2" s="4"/>
      <c r="C2" s="4"/>
      <c r="D2" s="4"/>
      <c r="E2" s="4"/>
      <c r="F2" s="4"/>
      <c r="G2" s="4"/>
      <c r="H2" s="4"/>
    </row>
    <row r="3" spans="1:9" ht="14.45" customHeight="1" x14ac:dyDescent="0.25">
      <c r="A3" s="39" t="s">
        <v>43</v>
      </c>
      <c r="B3" s="39"/>
      <c r="C3" s="39"/>
      <c r="D3" s="39"/>
      <c r="E3" s="39"/>
      <c r="F3" s="39"/>
      <c r="G3" s="39"/>
      <c r="H3" s="39"/>
    </row>
    <row r="4" spans="1:9" ht="14.45" customHeight="1" x14ac:dyDescent="0.25">
      <c r="A4" s="5"/>
      <c r="B4" s="4"/>
      <c r="C4" s="4"/>
      <c r="D4" s="4"/>
      <c r="E4" s="4"/>
      <c r="F4" s="4"/>
      <c r="G4" s="4"/>
      <c r="H4" s="4"/>
    </row>
    <row r="5" spans="1:9" x14ac:dyDescent="0.2">
      <c r="A5" s="3"/>
      <c r="B5" s="3"/>
      <c r="F5" s="3"/>
      <c r="G5" s="3"/>
    </row>
    <row r="6" spans="1:9" ht="12.4" customHeight="1" x14ac:dyDescent="0.2">
      <c r="A6" s="6" t="s">
        <v>0</v>
      </c>
      <c r="B6" s="6"/>
      <c r="C6" s="40"/>
      <c r="D6" s="40"/>
      <c r="E6" s="40"/>
      <c r="F6" s="6"/>
      <c r="G6" s="7" t="s">
        <v>1</v>
      </c>
      <c r="H6" s="8"/>
    </row>
    <row r="7" spans="1:9" ht="12.4" customHeight="1" x14ac:dyDescent="0.2">
      <c r="A7" s="6"/>
      <c r="B7" s="6"/>
      <c r="C7" s="9"/>
      <c r="D7" s="9"/>
      <c r="E7" s="9"/>
      <c r="F7" s="6"/>
      <c r="G7" s="6"/>
      <c r="H7" s="9"/>
    </row>
    <row r="8" spans="1:9" ht="12.4" customHeight="1" x14ac:dyDescent="0.2">
      <c r="A8" s="6" t="s">
        <v>2</v>
      </c>
      <c r="B8" s="6"/>
      <c r="C8" s="10">
        <v>10</v>
      </c>
      <c r="D8" s="11"/>
      <c r="E8" s="9"/>
      <c r="F8" s="6"/>
      <c r="G8" s="6"/>
      <c r="H8" s="9"/>
      <c r="I8" s="2"/>
    </row>
    <row r="9" spans="1:9" ht="12.4" customHeight="1" x14ac:dyDescent="0.2">
      <c r="A9" s="6" t="s">
        <v>3</v>
      </c>
      <c r="B9" s="6"/>
      <c r="C9" s="8">
        <v>1</v>
      </c>
      <c r="D9" s="11"/>
      <c r="E9" s="9"/>
      <c r="F9" s="6"/>
      <c r="G9" s="6"/>
      <c r="H9" s="9"/>
    </row>
    <row r="10" spans="1:9" ht="12.4" customHeight="1" x14ac:dyDescent="0.2">
      <c r="A10" s="6" t="s">
        <v>4</v>
      </c>
      <c r="B10" s="6"/>
      <c r="C10" s="12">
        <f>ROUND((C8/C9),2)</f>
        <v>10</v>
      </c>
      <c r="D10" s="6" t="s">
        <v>5</v>
      </c>
      <c r="E10" s="6"/>
      <c r="F10" s="9"/>
      <c r="G10" s="9"/>
      <c r="H10" s="9"/>
    </row>
    <row r="11" spans="1:9" ht="12.4" customHeight="1" x14ac:dyDescent="0.2">
      <c r="A11" s="6" t="s">
        <v>6</v>
      </c>
      <c r="B11" s="6"/>
      <c r="C11" s="6">
        <f>ROUND(((C10/3)*2),2)</f>
        <v>6.67</v>
      </c>
      <c r="D11" s="6" t="s">
        <v>7</v>
      </c>
      <c r="E11" s="6"/>
      <c r="F11" s="9"/>
      <c r="G11" s="9"/>
      <c r="H11" s="9"/>
    </row>
    <row r="12" spans="1:9" ht="12.4" customHeight="1" x14ac:dyDescent="0.2">
      <c r="A12" s="6"/>
      <c r="B12" s="6"/>
      <c r="C12" s="6"/>
      <c r="D12" s="6"/>
      <c r="E12" s="6"/>
      <c r="F12" s="9"/>
      <c r="G12" s="9"/>
      <c r="H12" s="9"/>
    </row>
    <row r="13" spans="1:9" ht="12.4" customHeight="1" x14ac:dyDescent="0.25">
      <c r="A13" s="13">
        <v>1995</v>
      </c>
      <c r="B13" s="14"/>
      <c r="C13" s="15" t="s">
        <v>44</v>
      </c>
      <c r="D13" s="16"/>
      <c r="E13" s="17" t="s">
        <v>9</v>
      </c>
      <c r="F13" s="9"/>
      <c r="G13" s="9"/>
      <c r="H13" s="9"/>
    </row>
    <row r="14" spans="1:9" ht="12.4" customHeight="1" x14ac:dyDescent="0.2">
      <c r="A14" s="18" t="s">
        <v>10</v>
      </c>
      <c r="B14" s="6"/>
      <c r="C14" s="19">
        <v>37</v>
      </c>
      <c r="D14" s="6"/>
      <c r="E14" s="20"/>
      <c r="F14" s="9"/>
      <c r="G14" s="9"/>
      <c r="H14" s="9"/>
    </row>
    <row r="15" spans="1:9" ht="12.4" customHeight="1" x14ac:dyDescent="0.2">
      <c r="A15" s="18" t="s">
        <v>6</v>
      </c>
      <c r="B15" s="6"/>
      <c r="C15" s="21">
        <f>+C11</f>
        <v>6.67</v>
      </c>
      <c r="D15" s="6"/>
      <c r="E15" s="20"/>
      <c r="F15" s="9"/>
      <c r="G15" s="9"/>
      <c r="H15" s="9"/>
    </row>
    <row r="16" spans="1:9" ht="12.4" customHeight="1" x14ac:dyDescent="0.2">
      <c r="A16" s="18" t="s">
        <v>11</v>
      </c>
      <c r="B16" s="6"/>
      <c r="C16" s="19">
        <f>ROUND((C14+C15),2)</f>
        <v>43.67</v>
      </c>
      <c r="D16" s="6"/>
      <c r="E16" s="20"/>
      <c r="F16" s="9"/>
      <c r="G16" s="9"/>
      <c r="H16" s="9"/>
    </row>
    <row r="17" spans="1:8" ht="12.4" customHeight="1" x14ac:dyDescent="0.2">
      <c r="A17" s="18" t="s">
        <v>12</v>
      </c>
      <c r="B17" s="6"/>
      <c r="C17" s="22">
        <f>ROUND((C16*E17),2)</f>
        <v>0.31</v>
      </c>
      <c r="D17" s="6"/>
      <c r="E17" s="23">
        <v>7.0000000000000001E-3</v>
      </c>
      <c r="F17" s="9"/>
      <c r="G17" s="9"/>
      <c r="H17" s="9"/>
    </row>
    <row r="18" spans="1:8" ht="12.4" customHeight="1" x14ac:dyDescent="0.2">
      <c r="A18" s="18" t="s">
        <v>11</v>
      </c>
      <c r="B18" s="6"/>
      <c r="C18" s="24">
        <f>C16+C17</f>
        <v>43.980000000000004</v>
      </c>
      <c r="D18" s="19"/>
      <c r="E18" s="20"/>
      <c r="F18" s="9"/>
      <c r="G18" s="9"/>
      <c r="H18" s="9"/>
    </row>
    <row r="19" spans="1:8" ht="12.4" customHeight="1" x14ac:dyDescent="0.25">
      <c r="A19" s="25" t="s">
        <v>13</v>
      </c>
      <c r="B19" s="26"/>
      <c r="C19" s="27">
        <f t="shared" ref="C19" si="0">ROUND(C18,0)</f>
        <v>44</v>
      </c>
      <c r="D19" s="28"/>
      <c r="E19" s="29"/>
      <c r="F19" s="9"/>
      <c r="G19" s="9"/>
      <c r="H19" s="9"/>
    </row>
    <row r="20" spans="1:8" ht="12.4" customHeight="1" x14ac:dyDescent="0.2">
      <c r="A20" s="6"/>
      <c r="B20" s="6"/>
      <c r="C20" s="6"/>
      <c r="D20" s="6"/>
      <c r="E20" s="30"/>
      <c r="F20" s="9"/>
      <c r="G20" s="9"/>
      <c r="H20" s="9"/>
    </row>
    <row r="21" spans="1:8" ht="12.4" customHeight="1" x14ac:dyDescent="0.25">
      <c r="A21" s="13">
        <v>1996</v>
      </c>
      <c r="B21" s="14"/>
      <c r="C21" s="16"/>
      <c r="D21" s="16"/>
      <c r="E21" s="31"/>
      <c r="F21" s="9"/>
      <c r="G21" s="9"/>
      <c r="H21" s="9"/>
    </row>
    <row r="22" spans="1:8" ht="12.4" customHeight="1" x14ac:dyDescent="0.2">
      <c r="A22" s="18" t="s">
        <v>14</v>
      </c>
      <c r="B22" s="6"/>
      <c r="C22" s="19">
        <f>C18</f>
        <v>43.980000000000004</v>
      </c>
      <c r="D22" s="6"/>
      <c r="E22" s="20"/>
      <c r="F22" s="9"/>
      <c r="G22" s="9"/>
      <c r="H22" s="9"/>
    </row>
    <row r="23" spans="1:8" ht="12.4" customHeight="1" x14ac:dyDescent="0.2">
      <c r="A23" s="18" t="s">
        <v>15</v>
      </c>
      <c r="B23" s="6"/>
      <c r="C23" s="22">
        <f>ROUND((C22*E23),2)</f>
        <v>0.88</v>
      </c>
      <c r="D23" s="6"/>
      <c r="E23" s="23">
        <v>0.02</v>
      </c>
      <c r="F23" s="9"/>
      <c r="G23" s="9"/>
      <c r="H23" s="9"/>
    </row>
    <row r="24" spans="1:8" ht="12.4" customHeight="1" x14ac:dyDescent="0.2">
      <c r="A24" s="18" t="s">
        <v>11</v>
      </c>
      <c r="B24" s="6"/>
      <c r="C24" s="24">
        <f>C22+C23</f>
        <v>44.860000000000007</v>
      </c>
      <c r="D24" s="19"/>
      <c r="E24" s="20"/>
      <c r="F24" s="9"/>
      <c r="G24" s="9"/>
      <c r="H24" s="9"/>
    </row>
    <row r="25" spans="1:8" ht="12.4" customHeight="1" x14ac:dyDescent="0.25">
      <c r="A25" s="25" t="s">
        <v>13</v>
      </c>
      <c r="B25" s="26"/>
      <c r="C25" s="27">
        <f t="shared" ref="C25" si="1">ROUND(C24,0)</f>
        <v>45</v>
      </c>
      <c r="D25" s="21"/>
      <c r="E25" s="29"/>
      <c r="F25" s="9"/>
      <c r="G25" s="9"/>
      <c r="H25" s="9"/>
    </row>
    <row r="26" spans="1:8" ht="12.4" customHeight="1" x14ac:dyDescent="0.2">
      <c r="A26" s="6"/>
      <c r="B26" s="6"/>
      <c r="C26" s="6"/>
      <c r="D26" s="6"/>
      <c r="E26" s="30"/>
      <c r="F26" s="9"/>
      <c r="G26" s="9"/>
      <c r="H26" s="9"/>
    </row>
    <row r="27" spans="1:8" ht="12.4" customHeight="1" x14ac:dyDescent="0.25">
      <c r="A27" s="13">
        <v>1997</v>
      </c>
      <c r="B27" s="14"/>
      <c r="C27" s="16"/>
      <c r="D27" s="16"/>
      <c r="E27" s="31"/>
      <c r="F27" s="9"/>
      <c r="G27" s="9"/>
      <c r="H27" s="9"/>
    </row>
    <row r="28" spans="1:8" ht="12.4" customHeight="1" x14ac:dyDescent="0.2">
      <c r="A28" s="18" t="s">
        <v>16</v>
      </c>
      <c r="B28" s="6"/>
      <c r="C28" s="19">
        <f>C24</f>
        <v>44.860000000000007</v>
      </c>
      <c r="D28" s="6"/>
      <c r="E28" s="20"/>
      <c r="F28" s="9"/>
      <c r="G28" s="9"/>
      <c r="H28" s="9"/>
    </row>
    <row r="29" spans="1:8" ht="12.4" customHeight="1" x14ac:dyDescent="0.2">
      <c r="A29" s="18" t="s">
        <v>15</v>
      </c>
      <c r="B29" s="6"/>
      <c r="C29" s="22">
        <f>ROUND((C28*E29),2)</f>
        <v>0.57999999999999996</v>
      </c>
      <c r="D29" s="6"/>
      <c r="E29" s="23">
        <v>1.2999999999999999E-2</v>
      </c>
      <c r="F29" s="9"/>
      <c r="G29" s="9"/>
      <c r="H29" s="9"/>
    </row>
    <row r="30" spans="1:8" ht="12.4" customHeight="1" x14ac:dyDescent="0.2">
      <c r="A30" s="18" t="s">
        <v>11</v>
      </c>
      <c r="B30" s="6"/>
      <c r="C30" s="24">
        <f>C28+C29</f>
        <v>45.440000000000005</v>
      </c>
      <c r="D30" s="19"/>
      <c r="E30" s="20"/>
      <c r="F30" s="9"/>
      <c r="G30" s="9"/>
      <c r="H30" s="9"/>
    </row>
    <row r="31" spans="1:8" ht="12.4" customHeight="1" x14ac:dyDescent="0.25">
      <c r="A31" s="25" t="s">
        <v>13</v>
      </c>
      <c r="B31" s="26"/>
      <c r="C31" s="27">
        <f t="shared" ref="C31" si="2">ROUND(C30,0)</f>
        <v>45</v>
      </c>
      <c r="D31" s="21"/>
      <c r="E31" s="29"/>
      <c r="F31" s="9"/>
      <c r="G31" s="9"/>
      <c r="H31" s="9"/>
    </row>
    <row r="32" spans="1:8" ht="12.4" customHeight="1" x14ac:dyDescent="0.2">
      <c r="A32" s="6"/>
      <c r="B32" s="6"/>
      <c r="C32" s="6"/>
      <c r="D32" s="6"/>
      <c r="E32" s="30"/>
      <c r="F32" s="9"/>
      <c r="G32" s="9"/>
      <c r="H32" s="9"/>
    </row>
    <row r="33" spans="1:8" ht="12.4" customHeight="1" x14ac:dyDescent="0.25">
      <c r="A33" s="13">
        <v>1998</v>
      </c>
      <c r="B33" s="14"/>
      <c r="C33" s="16"/>
      <c r="D33" s="16"/>
      <c r="E33" s="31"/>
      <c r="F33" s="9"/>
      <c r="G33" s="9"/>
      <c r="H33" s="9"/>
    </row>
    <row r="34" spans="1:8" ht="12.4" customHeight="1" x14ac:dyDescent="0.2">
      <c r="A34" s="18" t="s">
        <v>17</v>
      </c>
      <c r="B34" s="6"/>
      <c r="C34" s="19">
        <f>C30</f>
        <v>45.440000000000005</v>
      </c>
      <c r="D34" s="19"/>
      <c r="E34" s="20"/>
      <c r="F34" s="9"/>
      <c r="G34" s="9"/>
      <c r="H34" s="9"/>
    </row>
    <row r="35" spans="1:8" ht="12.4" customHeight="1" x14ac:dyDescent="0.2">
      <c r="A35" s="18" t="s">
        <v>15</v>
      </c>
      <c r="B35" s="6"/>
      <c r="C35" s="22">
        <f>ROUND((C34*E35),2)</f>
        <v>1.0900000000000001</v>
      </c>
      <c r="D35" s="6"/>
      <c r="E35" s="23">
        <v>2.4E-2</v>
      </c>
      <c r="F35" s="9"/>
      <c r="G35" s="9"/>
      <c r="H35" s="9"/>
    </row>
    <row r="36" spans="1:8" ht="12.4" customHeight="1" x14ac:dyDescent="0.2">
      <c r="A36" s="18" t="s">
        <v>11</v>
      </c>
      <c r="B36" s="6"/>
      <c r="C36" s="24">
        <f t="shared" ref="C36" si="3">C34+C35</f>
        <v>46.530000000000008</v>
      </c>
      <c r="D36" s="19"/>
      <c r="E36" s="20"/>
      <c r="F36" s="9"/>
      <c r="G36" s="9"/>
      <c r="H36" s="9"/>
    </row>
    <row r="37" spans="1:8" ht="12.4" customHeight="1" x14ac:dyDescent="0.25">
      <c r="A37" s="25" t="s">
        <v>13</v>
      </c>
      <c r="B37" s="26"/>
      <c r="C37" s="27">
        <f>ROUND((C36),0)</f>
        <v>47</v>
      </c>
      <c r="D37" s="21"/>
      <c r="E37" s="29"/>
      <c r="F37" s="9"/>
      <c r="G37" s="9"/>
      <c r="H37" s="9"/>
    </row>
    <row r="38" spans="1:8" ht="12.4" customHeight="1" x14ac:dyDescent="0.2">
      <c r="A38" s="6"/>
      <c r="B38" s="6"/>
      <c r="C38" s="6"/>
      <c r="D38" s="6"/>
      <c r="E38" s="30"/>
      <c r="F38" s="9"/>
      <c r="G38" s="9"/>
      <c r="H38" s="9"/>
    </row>
    <row r="39" spans="1:8" ht="12.4" customHeight="1" x14ac:dyDescent="0.25">
      <c r="A39" s="13">
        <v>1999</v>
      </c>
      <c r="B39" s="14"/>
      <c r="C39" s="16"/>
      <c r="D39" s="16"/>
      <c r="E39" s="31"/>
      <c r="F39" s="9"/>
      <c r="G39" s="9"/>
      <c r="H39" s="9"/>
    </row>
    <row r="40" spans="1:8" ht="12.4" customHeight="1" x14ac:dyDescent="0.2">
      <c r="A40" s="18" t="s">
        <v>18</v>
      </c>
      <c r="B40" s="6"/>
      <c r="C40" s="19">
        <f>C36</f>
        <v>46.530000000000008</v>
      </c>
      <c r="D40" s="19"/>
      <c r="E40" s="20"/>
      <c r="F40" s="9"/>
      <c r="G40" s="9"/>
      <c r="H40" s="9"/>
    </row>
    <row r="41" spans="1:8" ht="12.4" customHeight="1" x14ac:dyDescent="0.2">
      <c r="A41" s="18" t="s">
        <v>15</v>
      </c>
      <c r="B41" s="6"/>
      <c r="C41" s="22">
        <f>ROUND((C40*E41),2)</f>
        <v>0.7</v>
      </c>
      <c r="D41" s="6"/>
      <c r="E41" s="23">
        <v>1.4999999999999999E-2</v>
      </c>
      <c r="F41" s="9"/>
      <c r="G41" s="9"/>
      <c r="H41" s="9"/>
    </row>
    <row r="42" spans="1:8" ht="12.4" customHeight="1" x14ac:dyDescent="0.2">
      <c r="A42" s="18" t="s">
        <v>11</v>
      </c>
      <c r="B42" s="6"/>
      <c r="C42" s="24">
        <f t="shared" ref="C42" si="4">C40+C41</f>
        <v>47.230000000000011</v>
      </c>
      <c r="D42" s="19"/>
      <c r="E42" s="20"/>
      <c r="F42" s="9"/>
      <c r="G42" s="9"/>
      <c r="H42" s="9"/>
    </row>
    <row r="43" spans="1:8" ht="12.4" customHeight="1" x14ac:dyDescent="0.25">
      <c r="A43" s="25" t="s">
        <v>13</v>
      </c>
      <c r="B43" s="26"/>
      <c r="C43" s="27">
        <f t="shared" ref="C43" si="5">ROUND(C42,0)</f>
        <v>47</v>
      </c>
      <c r="D43" s="21"/>
      <c r="E43" s="29"/>
      <c r="F43" s="9"/>
      <c r="G43" s="9"/>
      <c r="H43" s="9"/>
    </row>
    <row r="44" spans="1:8" ht="12.4" customHeight="1" x14ac:dyDescent="0.2">
      <c r="A44" s="6"/>
      <c r="B44" s="6"/>
      <c r="C44" s="6"/>
      <c r="D44" s="6"/>
      <c r="E44" s="30"/>
      <c r="F44" s="9"/>
      <c r="G44" s="9"/>
      <c r="H44" s="9"/>
    </row>
    <row r="45" spans="1:8" ht="12.4" customHeight="1" x14ac:dyDescent="0.25">
      <c r="A45" s="13">
        <v>2000</v>
      </c>
      <c r="B45" s="14"/>
      <c r="C45" s="16"/>
      <c r="D45" s="16"/>
      <c r="E45" s="31"/>
      <c r="F45" s="9"/>
      <c r="G45" s="9"/>
      <c r="H45" s="9"/>
    </row>
    <row r="46" spans="1:8" ht="12.4" customHeight="1" x14ac:dyDescent="0.2">
      <c r="A46" s="18" t="s">
        <v>19</v>
      </c>
      <c r="B46" s="6"/>
      <c r="C46" s="19">
        <f>C42</f>
        <v>47.230000000000011</v>
      </c>
      <c r="D46" s="19"/>
      <c r="E46" s="20"/>
      <c r="F46" s="9"/>
      <c r="G46" s="9"/>
      <c r="H46" s="9"/>
    </row>
    <row r="47" spans="1:8" ht="12.4" customHeight="1" x14ac:dyDescent="0.2">
      <c r="A47" s="18" t="s">
        <v>15</v>
      </c>
      <c r="B47" s="6"/>
      <c r="C47" s="22">
        <f>ROUND((C46*E47),2)</f>
        <v>0.9</v>
      </c>
      <c r="D47" s="32"/>
      <c r="E47" s="23">
        <v>1.9E-2</v>
      </c>
      <c r="F47" s="9"/>
      <c r="G47" s="9"/>
      <c r="H47" s="9"/>
    </row>
    <row r="48" spans="1:8" ht="12.4" customHeight="1" x14ac:dyDescent="0.2">
      <c r="A48" s="18" t="s">
        <v>11</v>
      </c>
      <c r="B48" s="6"/>
      <c r="C48" s="24">
        <f t="shared" ref="C48" si="6">C46+C47</f>
        <v>48.13000000000001</v>
      </c>
      <c r="D48" s="33"/>
      <c r="E48" s="20"/>
      <c r="F48" s="9"/>
      <c r="G48" s="9"/>
      <c r="H48" s="9"/>
    </row>
    <row r="49" spans="1:8" ht="12.4" customHeight="1" x14ac:dyDescent="0.25">
      <c r="A49" s="25" t="s">
        <v>13</v>
      </c>
      <c r="B49" s="26"/>
      <c r="C49" s="27">
        <f t="shared" ref="C49" si="7">ROUND(C48,0)</f>
        <v>48</v>
      </c>
      <c r="D49" s="34"/>
      <c r="E49" s="29"/>
      <c r="F49" s="9"/>
      <c r="G49" s="9"/>
      <c r="H49" s="9"/>
    </row>
    <row r="50" spans="1:8" ht="12.4" customHeight="1" x14ac:dyDescent="0.2">
      <c r="A50" s="6"/>
      <c r="B50" s="6"/>
      <c r="C50" s="6"/>
      <c r="D50" s="6"/>
      <c r="E50" s="30"/>
      <c r="F50" s="9"/>
      <c r="G50" s="9"/>
      <c r="H50" s="9"/>
    </row>
    <row r="51" spans="1:8" ht="12.4" customHeight="1" x14ac:dyDescent="0.25">
      <c r="A51" s="13">
        <v>2001</v>
      </c>
      <c r="B51" s="14"/>
      <c r="C51" s="15" t="s">
        <v>8</v>
      </c>
      <c r="D51" s="16"/>
      <c r="E51" s="35" t="s">
        <v>9</v>
      </c>
      <c r="F51" s="9"/>
      <c r="G51" s="9"/>
      <c r="H51" s="9"/>
    </row>
    <row r="52" spans="1:8" ht="12.4" customHeight="1" x14ac:dyDescent="0.2">
      <c r="A52" s="18" t="s">
        <v>20</v>
      </c>
      <c r="B52" s="6"/>
      <c r="C52" s="19">
        <f>C48</f>
        <v>48.13000000000001</v>
      </c>
      <c r="D52" s="19"/>
      <c r="E52" s="20"/>
      <c r="F52" s="9"/>
      <c r="G52" s="9"/>
      <c r="H52" s="9"/>
    </row>
    <row r="53" spans="1:8" ht="12.4" customHeight="1" x14ac:dyDescent="0.2">
      <c r="A53" s="18" t="s">
        <v>15</v>
      </c>
      <c r="B53" s="6"/>
      <c r="C53" s="22">
        <f>ROUND((C52*E53),2)</f>
        <v>1.68</v>
      </c>
      <c r="D53" s="32"/>
      <c r="E53" s="23">
        <v>3.5000000000000003E-2</v>
      </c>
      <c r="F53" s="9"/>
      <c r="G53" s="9"/>
      <c r="H53" s="9"/>
    </row>
    <row r="54" spans="1:8" ht="12.4" customHeight="1" x14ac:dyDescent="0.2">
      <c r="A54" s="18" t="s">
        <v>11</v>
      </c>
      <c r="B54" s="6"/>
      <c r="C54" s="24">
        <f t="shared" ref="C54" si="8">C52+C53</f>
        <v>49.810000000000009</v>
      </c>
      <c r="D54" s="33"/>
      <c r="E54" s="20"/>
      <c r="F54" s="9"/>
      <c r="G54" s="9"/>
      <c r="H54" s="9"/>
    </row>
    <row r="55" spans="1:8" ht="12.4" customHeight="1" x14ac:dyDescent="0.25">
      <c r="A55" s="25" t="s">
        <v>13</v>
      </c>
      <c r="B55" s="26"/>
      <c r="C55" s="27">
        <f t="shared" ref="C55" si="9">ROUND(C54,0)</f>
        <v>50</v>
      </c>
      <c r="D55" s="34"/>
      <c r="E55" s="29"/>
      <c r="F55" s="9"/>
      <c r="G55" s="9"/>
      <c r="H55" s="9"/>
    </row>
    <row r="56" spans="1:8" ht="12.4" customHeight="1" x14ac:dyDescent="0.2">
      <c r="A56" s="6"/>
      <c r="B56" s="6"/>
      <c r="C56" s="6"/>
      <c r="D56" s="6"/>
      <c r="E56" s="30"/>
      <c r="F56" s="9"/>
      <c r="G56" s="9"/>
      <c r="H56" s="9"/>
    </row>
    <row r="57" spans="1:8" ht="12.4" customHeight="1" x14ac:dyDescent="0.25">
      <c r="A57" s="13">
        <v>2002</v>
      </c>
      <c r="B57" s="14"/>
      <c r="C57" s="15"/>
      <c r="D57" s="16"/>
      <c r="E57" s="35"/>
      <c r="F57" s="9"/>
      <c r="G57" s="9"/>
      <c r="H57" s="9"/>
    </row>
    <row r="58" spans="1:8" ht="12.4" customHeight="1" x14ac:dyDescent="0.2">
      <c r="A58" s="18" t="s">
        <v>21</v>
      </c>
      <c r="B58" s="6"/>
      <c r="C58" s="19">
        <f>C54</f>
        <v>49.810000000000009</v>
      </c>
      <c r="D58" s="19"/>
      <c r="E58" s="20"/>
      <c r="F58" s="9"/>
      <c r="G58" s="9"/>
      <c r="H58" s="9"/>
    </row>
    <row r="59" spans="1:8" ht="12.4" customHeight="1" x14ac:dyDescent="0.2">
      <c r="A59" s="18" t="s">
        <v>15</v>
      </c>
      <c r="B59" s="6"/>
      <c r="C59" s="22">
        <f>ROUND((C58*E59),2)</f>
        <v>1.25</v>
      </c>
      <c r="D59" s="32"/>
      <c r="E59" s="23">
        <v>2.5000000000000001E-2</v>
      </c>
      <c r="F59" s="9"/>
      <c r="G59" s="9"/>
      <c r="H59" s="9"/>
    </row>
    <row r="60" spans="1:8" ht="12.4" customHeight="1" x14ac:dyDescent="0.2">
      <c r="A60" s="18" t="s">
        <v>11</v>
      </c>
      <c r="B60" s="6"/>
      <c r="C60" s="24">
        <f t="shared" ref="C60" si="10">C58+C59</f>
        <v>51.060000000000009</v>
      </c>
      <c r="D60" s="33"/>
      <c r="E60" s="20"/>
      <c r="F60" s="9"/>
      <c r="G60" s="9"/>
      <c r="H60" s="9"/>
    </row>
    <row r="61" spans="1:8" ht="12.4" customHeight="1" x14ac:dyDescent="0.25">
      <c r="A61" s="25" t="s">
        <v>13</v>
      </c>
      <c r="B61" s="26"/>
      <c r="C61" s="27">
        <f t="shared" ref="C61" si="11">ROUND(C60,0)</f>
        <v>51</v>
      </c>
      <c r="D61" s="34"/>
      <c r="E61" s="29"/>
      <c r="F61" s="9"/>
      <c r="G61" s="9"/>
      <c r="H61" s="9"/>
    </row>
    <row r="62" spans="1:8" ht="12.4" customHeight="1" x14ac:dyDescent="0.2">
      <c r="A62" s="6"/>
      <c r="B62" s="6"/>
      <c r="C62" s="6"/>
      <c r="D62" s="6"/>
      <c r="E62" s="30"/>
      <c r="F62" s="9"/>
      <c r="G62" s="9"/>
      <c r="H62" s="9"/>
    </row>
    <row r="63" spans="1:8" ht="12.4" customHeight="1" x14ac:dyDescent="0.25">
      <c r="A63" s="13">
        <v>2003</v>
      </c>
      <c r="B63" s="14"/>
      <c r="C63" s="16"/>
      <c r="D63" s="16"/>
      <c r="E63" s="31"/>
      <c r="F63" s="9"/>
      <c r="G63" s="9"/>
      <c r="H63" s="9"/>
    </row>
    <row r="64" spans="1:8" ht="12.4" customHeight="1" x14ac:dyDescent="0.2">
      <c r="A64" s="18" t="s">
        <v>22</v>
      </c>
      <c r="B64" s="6"/>
      <c r="C64" s="19">
        <f>C60</f>
        <v>51.060000000000009</v>
      </c>
      <c r="D64" s="19"/>
      <c r="E64" s="20"/>
      <c r="F64" s="9"/>
      <c r="G64" s="9"/>
      <c r="H64" s="9"/>
    </row>
    <row r="65" spans="1:8" ht="12.4" customHeight="1" x14ac:dyDescent="0.2">
      <c r="A65" s="18" t="s">
        <v>15</v>
      </c>
      <c r="B65" s="6"/>
      <c r="C65" s="22">
        <f>ROUND((C64*E65),2)</f>
        <v>1.07</v>
      </c>
      <c r="D65" s="32"/>
      <c r="E65" s="23">
        <v>2.1000000000000001E-2</v>
      </c>
      <c r="F65" s="9"/>
      <c r="G65" s="9"/>
      <c r="H65" s="9"/>
    </row>
    <row r="66" spans="1:8" ht="12.4" customHeight="1" x14ac:dyDescent="0.2">
      <c r="A66" s="18" t="s">
        <v>11</v>
      </c>
      <c r="B66" s="6"/>
      <c r="C66" s="24">
        <f t="shared" ref="C66" si="12">C64+C65</f>
        <v>52.13000000000001</v>
      </c>
      <c r="D66" s="33"/>
      <c r="E66" s="20"/>
      <c r="F66" s="9"/>
      <c r="G66" s="9"/>
      <c r="H66" s="9"/>
    </row>
    <row r="67" spans="1:8" ht="12.4" customHeight="1" x14ac:dyDescent="0.25">
      <c r="A67" s="25" t="s">
        <v>13</v>
      </c>
      <c r="B67" s="26"/>
      <c r="C67" s="27">
        <f t="shared" ref="C67" si="13">ROUND(C66,0)</f>
        <v>52</v>
      </c>
      <c r="D67" s="34"/>
      <c r="E67" s="29"/>
      <c r="F67" s="9"/>
      <c r="G67" s="9"/>
      <c r="H67" s="9"/>
    </row>
    <row r="68" spans="1:8" ht="12.4" customHeight="1" x14ac:dyDescent="0.2">
      <c r="A68" s="6"/>
      <c r="B68" s="6"/>
      <c r="C68" s="6"/>
      <c r="D68" s="6"/>
      <c r="E68" s="30"/>
      <c r="F68" s="9"/>
      <c r="G68" s="9"/>
      <c r="H68" s="9"/>
    </row>
    <row r="69" spans="1:8" ht="12.4" customHeight="1" x14ac:dyDescent="0.25">
      <c r="A69" s="13">
        <v>2004</v>
      </c>
      <c r="B69" s="14"/>
      <c r="C69" s="16"/>
      <c r="D69" s="16"/>
      <c r="E69" s="31"/>
      <c r="F69" s="9"/>
      <c r="G69" s="9"/>
      <c r="H69" s="9"/>
    </row>
    <row r="70" spans="1:8" ht="12.4" customHeight="1" x14ac:dyDescent="0.2">
      <c r="A70" s="18" t="s">
        <v>23</v>
      </c>
      <c r="B70" s="6"/>
      <c r="C70" s="19">
        <f>C66</f>
        <v>52.13000000000001</v>
      </c>
      <c r="D70" s="19"/>
      <c r="E70" s="20"/>
      <c r="F70" s="9"/>
      <c r="G70" s="9"/>
      <c r="H70" s="9"/>
    </row>
    <row r="71" spans="1:8" ht="12.4" customHeight="1" x14ac:dyDescent="0.2">
      <c r="A71" s="18" t="s">
        <v>15</v>
      </c>
      <c r="B71" s="6"/>
      <c r="C71" s="22">
        <f>ROUND((C70*E71),2)</f>
        <v>1.2</v>
      </c>
      <c r="D71" s="32"/>
      <c r="E71" s="23">
        <v>2.3E-2</v>
      </c>
      <c r="F71" s="9"/>
      <c r="G71" s="9"/>
      <c r="H71" s="9"/>
    </row>
    <row r="72" spans="1:8" ht="12.4" customHeight="1" x14ac:dyDescent="0.2">
      <c r="A72" s="18" t="s">
        <v>11</v>
      </c>
      <c r="B72" s="6"/>
      <c r="C72" s="24">
        <f t="shared" ref="C72" si="14">C70+C71</f>
        <v>53.330000000000013</v>
      </c>
      <c r="D72" s="33"/>
      <c r="E72" s="20"/>
      <c r="F72" s="9"/>
      <c r="G72" s="9"/>
      <c r="H72" s="9"/>
    </row>
    <row r="73" spans="1:8" ht="12.4" customHeight="1" x14ac:dyDescent="0.25">
      <c r="A73" s="25" t="s">
        <v>13</v>
      </c>
      <c r="B73" s="26"/>
      <c r="C73" s="27">
        <f t="shared" ref="C73" si="15">ROUND(C72,0)</f>
        <v>53</v>
      </c>
      <c r="D73" s="34"/>
      <c r="E73" s="29"/>
      <c r="F73" s="9"/>
      <c r="G73" s="9"/>
      <c r="H73" s="9"/>
    </row>
    <row r="74" spans="1:8" ht="12.4" customHeight="1" x14ac:dyDescent="0.2">
      <c r="A74" s="6"/>
      <c r="B74" s="6"/>
      <c r="C74" s="6"/>
      <c r="D74" s="6"/>
      <c r="E74" s="30"/>
      <c r="F74" s="9"/>
      <c r="G74" s="9"/>
      <c r="H74" s="9"/>
    </row>
    <row r="75" spans="1:8" ht="12.4" customHeight="1" x14ac:dyDescent="0.25">
      <c r="A75" s="13">
        <v>2005</v>
      </c>
      <c r="B75" s="14"/>
      <c r="C75" s="16"/>
      <c r="D75" s="16"/>
      <c r="E75" s="31"/>
      <c r="F75" s="9"/>
      <c r="G75" s="9"/>
      <c r="H75" s="9"/>
    </row>
    <row r="76" spans="1:8" ht="12.4" customHeight="1" x14ac:dyDescent="0.2">
      <c r="A76" s="18" t="s">
        <v>24</v>
      </c>
      <c r="B76" s="6"/>
      <c r="C76" s="19">
        <f>C72</f>
        <v>53.330000000000013</v>
      </c>
      <c r="D76" s="19"/>
      <c r="E76" s="20"/>
      <c r="F76" s="9"/>
      <c r="G76" s="9"/>
      <c r="H76" s="9"/>
    </row>
    <row r="77" spans="1:8" ht="12.4" customHeight="1" x14ac:dyDescent="0.2">
      <c r="A77" s="18" t="s">
        <v>15</v>
      </c>
      <c r="B77" s="6"/>
      <c r="C77" s="22">
        <f>ROUND((C76*E77),2)</f>
        <v>0.8</v>
      </c>
      <c r="D77" s="32"/>
      <c r="E77" s="23">
        <v>1.4999999999999999E-2</v>
      </c>
      <c r="F77" s="9"/>
      <c r="G77" s="9"/>
      <c r="H77" s="9"/>
    </row>
    <row r="78" spans="1:8" ht="12.4" customHeight="1" x14ac:dyDescent="0.2">
      <c r="A78" s="18" t="s">
        <v>11</v>
      </c>
      <c r="B78" s="6"/>
      <c r="C78" s="24">
        <f t="shared" ref="C78" si="16">C76+C77</f>
        <v>54.13000000000001</v>
      </c>
      <c r="D78" s="33"/>
      <c r="E78" s="20"/>
      <c r="F78" s="9"/>
      <c r="G78" s="9"/>
      <c r="H78" s="9"/>
    </row>
    <row r="79" spans="1:8" ht="12.4" customHeight="1" x14ac:dyDescent="0.25">
      <c r="A79" s="25" t="s">
        <v>13</v>
      </c>
      <c r="B79" s="26"/>
      <c r="C79" s="27">
        <f t="shared" ref="C79" si="17">ROUND(C78,0)</f>
        <v>54</v>
      </c>
      <c r="D79" s="34"/>
      <c r="E79" s="29"/>
      <c r="F79" s="9"/>
      <c r="G79" s="9"/>
      <c r="H79" s="9"/>
    </row>
    <row r="80" spans="1:8" ht="12.4" customHeight="1" x14ac:dyDescent="0.2">
      <c r="A80" s="6"/>
      <c r="B80" s="6"/>
      <c r="C80" s="6"/>
      <c r="D80" s="6"/>
      <c r="E80" s="30"/>
      <c r="F80" s="9"/>
      <c r="G80" s="9"/>
      <c r="H80" s="9"/>
    </row>
    <row r="81" spans="1:8" ht="12.4" customHeight="1" x14ac:dyDescent="0.25">
      <c r="A81" s="13">
        <v>2006</v>
      </c>
      <c r="B81" s="14"/>
      <c r="C81" s="16"/>
      <c r="D81" s="16"/>
      <c r="E81" s="31"/>
      <c r="F81" s="9"/>
      <c r="G81" s="9"/>
      <c r="H81" s="9"/>
    </row>
    <row r="82" spans="1:8" ht="12.4" customHeight="1" x14ac:dyDescent="0.2">
      <c r="A82" s="18" t="s">
        <v>25</v>
      </c>
      <c r="B82" s="6"/>
      <c r="C82" s="19">
        <f>C78</f>
        <v>54.13000000000001</v>
      </c>
      <c r="D82" s="19"/>
      <c r="E82" s="20"/>
      <c r="F82" s="9"/>
      <c r="G82" s="9"/>
      <c r="H82" s="9"/>
    </row>
    <row r="83" spans="1:8" ht="12.4" customHeight="1" x14ac:dyDescent="0.2">
      <c r="A83" s="18" t="s">
        <v>15</v>
      </c>
      <c r="B83" s="6"/>
      <c r="C83" s="22">
        <f>ROUND((C82*E83),2)</f>
        <v>1.03</v>
      </c>
      <c r="D83" s="32"/>
      <c r="E83" s="23">
        <v>1.9E-2</v>
      </c>
      <c r="F83" s="9"/>
      <c r="G83" s="9"/>
      <c r="H83" s="9"/>
    </row>
    <row r="84" spans="1:8" ht="12.4" customHeight="1" x14ac:dyDescent="0.2">
      <c r="A84" s="18" t="s">
        <v>11</v>
      </c>
      <c r="B84" s="6"/>
      <c r="C84" s="24">
        <f t="shared" ref="C84" si="18">C82+C83</f>
        <v>55.160000000000011</v>
      </c>
      <c r="D84" s="33"/>
      <c r="E84" s="20"/>
      <c r="F84" s="9"/>
      <c r="G84" s="9"/>
      <c r="H84" s="9"/>
    </row>
    <row r="85" spans="1:8" ht="12.4" customHeight="1" x14ac:dyDescent="0.25">
      <c r="A85" s="25" t="s">
        <v>13</v>
      </c>
      <c r="B85" s="26"/>
      <c r="C85" s="27">
        <f t="shared" ref="C85" si="19">ROUND(C84,0)</f>
        <v>55</v>
      </c>
      <c r="D85" s="34"/>
      <c r="E85" s="29"/>
      <c r="F85" s="9"/>
      <c r="G85" s="9"/>
      <c r="H85" s="9"/>
    </row>
    <row r="86" spans="1:8" ht="12.4" customHeight="1" x14ac:dyDescent="0.2">
      <c r="A86" s="6"/>
      <c r="B86" s="6"/>
      <c r="C86" s="6"/>
      <c r="D86" s="6"/>
      <c r="E86" s="30"/>
      <c r="F86" s="9"/>
      <c r="G86" s="9"/>
      <c r="H86" s="9"/>
    </row>
    <row r="87" spans="1:8" ht="12.4" customHeight="1" x14ac:dyDescent="0.25">
      <c r="A87" s="13">
        <v>2007</v>
      </c>
      <c r="B87" s="14"/>
      <c r="C87" s="16"/>
      <c r="D87" s="16"/>
      <c r="E87" s="31"/>
      <c r="F87" s="9"/>
      <c r="G87" s="9"/>
      <c r="H87" s="9"/>
    </row>
    <row r="88" spans="1:8" ht="12.4" customHeight="1" x14ac:dyDescent="0.2">
      <c r="A88" s="18" t="s">
        <v>26</v>
      </c>
      <c r="B88" s="6"/>
      <c r="C88" s="19">
        <f>C84</f>
        <v>55.160000000000011</v>
      </c>
      <c r="D88" s="19"/>
      <c r="E88" s="20"/>
      <c r="F88" s="9"/>
      <c r="G88" s="9"/>
      <c r="H88" s="9"/>
    </row>
    <row r="89" spans="1:8" ht="12.4" customHeight="1" x14ac:dyDescent="0.2">
      <c r="A89" s="18" t="s">
        <v>15</v>
      </c>
      <c r="B89" s="6"/>
      <c r="C89" s="22">
        <f>ROUND((C88*E89),2)</f>
        <v>1.21</v>
      </c>
      <c r="D89" s="32"/>
      <c r="E89" s="23">
        <v>2.1999999999999999E-2</v>
      </c>
      <c r="F89" s="9"/>
      <c r="G89" s="9"/>
      <c r="H89" s="9"/>
    </row>
    <row r="90" spans="1:8" ht="12.4" customHeight="1" x14ac:dyDescent="0.2">
      <c r="A90" s="18" t="s">
        <v>11</v>
      </c>
      <c r="B90" s="6"/>
      <c r="C90" s="24">
        <f t="shared" ref="C90" si="20">C88+C89</f>
        <v>56.370000000000012</v>
      </c>
      <c r="D90" s="33"/>
      <c r="E90" s="20"/>
      <c r="F90" s="9"/>
      <c r="G90" s="9"/>
      <c r="H90" s="9"/>
    </row>
    <row r="91" spans="1:8" ht="12.4" customHeight="1" x14ac:dyDescent="0.25">
      <c r="A91" s="25" t="s">
        <v>13</v>
      </c>
      <c r="B91" s="26"/>
      <c r="C91" s="27">
        <f t="shared" ref="C91" si="21">ROUND(C90,0)</f>
        <v>56</v>
      </c>
      <c r="D91" s="34"/>
      <c r="E91" s="29"/>
      <c r="F91" s="9"/>
      <c r="G91" s="9"/>
      <c r="H91" s="9"/>
    </row>
    <row r="92" spans="1:8" ht="12.4" customHeight="1" x14ac:dyDescent="0.2">
      <c r="A92" s="6"/>
      <c r="B92" s="6"/>
      <c r="C92" s="6"/>
      <c r="D92" s="6"/>
      <c r="E92" s="30"/>
      <c r="F92" s="9"/>
      <c r="G92" s="9"/>
      <c r="H92" s="9"/>
    </row>
    <row r="93" spans="1:8" ht="12.4" customHeight="1" x14ac:dyDescent="0.25">
      <c r="A93" s="13">
        <v>2008</v>
      </c>
      <c r="B93" s="14"/>
      <c r="C93" s="16"/>
      <c r="D93" s="16"/>
      <c r="E93" s="31"/>
      <c r="F93" s="9"/>
      <c r="G93" s="9"/>
      <c r="H93" s="9"/>
    </row>
    <row r="94" spans="1:8" ht="12.4" customHeight="1" x14ac:dyDescent="0.2">
      <c r="A94" s="18" t="s">
        <v>27</v>
      </c>
      <c r="B94" s="6"/>
      <c r="C94" s="19">
        <f>C90</f>
        <v>56.370000000000012</v>
      </c>
      <c r="D94" s="19"/>
      <c r="E94" s="20"/>
      <c r="F94" s="9"/>
      <c r="G94" s="9"/>
      <c r="H94" s="9"/>
    </row>
    <row r="95" spans="1:8" ht="12.4" customHeight="1" x14ac:dyDescent="0.2">
      <c r="A95" s="18" t="s">
        <v>15</v>
      </c>
      <c r="B95" s="6"/>
      <c r="C95" s="22">
        <f>ROUND((C94*E95),2)</f>
        <v>0.9</v>
      </c>
      <c r="D95" s="32"/>
      <c r="E95" s="23">
        <v>1.6E-2</v>
      </c>
      <c r="F95" s="9"/>
      <c r="G95" s="9"/>
      <c r="H95" s="9"/>
    </row>
    <row r="96" spans="1:8" ht="12.4" customHeight="1" x14ac:dyDescent="0.2">
      <c r="A96" s="18" t="s">
        <v>11</v>
      </c>
      <c r="B96" s="6"/>
      <c r="C96" s="24">
        <f t="shared" ref="C96" si="22">C94+C95</f>
        <v>57.27000000000001</v>
      </c>
      <c r="D96" s="33"/>
      <c r="E96" s="20"/>
      <c r="F96" s="9"/>
      <c r="G96" s="9"/>
      <c r="H96" s="9"/>
    </row>
    <row r="97" spans="1:8" ht="12.4" customHeight="1" x14ac:dyDescent="0.25">
      <c r="A97" s="25" t="s">
        <v>13</v>
      </c>
      <c r="B97" s="26"/>
      <c r="C97" s="27">
        <f t="shared" ref="C97" si="23">ROUND(C96,0)</f>
        <v>57</v>
      </c>
      <c r="D97" s="36"/>
      <c r="E97" s="29"/>
      <c r="F97" s="9"/>
      <c r="G97" s="9"/>
      <c r="H97" s="9"/>
    </row>
    <row r="98" spans="1:8" ht="12.4" customHeight="1" x14ac:dyDescent="0.2">
      <c r="A98" s="6"/>
      <c r="B98" s="6"/>
      <c r="C98" s="6"/>
      <c r="D98" s="6"/>
      <c r="E98" s="30"/>
      <c r="F98" s="9"/>
      <c r="G98" s="9"/>
      <c r="H98" s="9"/>
    </row>
    <row r="99" spans="1:8" ht="12.4" customHeight="1" x14ac:dyDescent="0.25">
      <c r="A99" s="13">
        <v>2009</v>
      </c>
      <c r="B99" s="14"/>
      <c r="C99" s="16"/>
      <c r="D99" s="16"/>
      <c r="E99" s="31"/>
      <c r="F99" s="9"/>
      <c r="G99" s="9"/>
      <c r="H99" s="9"/>
    </row>
    <row r="100" spans="1:8" ht="12.4" customHeight="1" x14ac:dyDescent="0.2">
      <c r="A100" s="18" t="s">
        <v>28</v>
      </c>
      <c r="B100" s="6"/>
      <c r="C100" s="19">
        <f>C96</f>
        <v>57.27000000000001</v>
      </c>
      <c r="D100" s="19"/>
      <c r="E100" s="20"/>
      <c r="F100" s="9"/>
      <c r="G100" s="9"/>
      <c r="H100" s="9"/>
    </row>
    <row r="101" spans="1:8" ht="12.4" customHeight="1" x14ac:dyDescent="0.2">
      <c r="A101" s="18" t="s">
        <v>15</v>
      </c>
      <c r="B101" s="6"/>
      <c r="C101" s="22">
        <f>ROUND((C100*E101),2)</f>
        <v>2.41</v>
      </c>
      <c r="D101" s="32"/>
      <c r="E101" s="23">
        <v>4.2000000000000003E-2</v>
      </c>
      <c r="F101" s="9"/>
      <c r="G101" s="9"/>
      <c r="H101" s="9"/>
    </row>
    <row r="102" spans="1:8" ht="12.4" customHeight="1" x14ac:dyDescent="0.2">
      <c r="A102" s="18" t="s">
        <v>11</v>
      </c>
      <c r="B102" s="6"/>
      <c r="C102" s="24">
        <f t="shared" ref="C102" si="24">C100+C101</f>
        <v>59.680000000000007</v>
      </c>
      <c r="D102" s="33"/>
      <c r="E102" s="20"/>
      <c r="F102" s="9"/>
      <c r="G102" s="9"/>
      <c r="H102" s="9"/>
    </row>
    <row r="103" spans="1:8" ht="12.4" customHeight="1" x14ac:dyDescent="0.25">
      <c r="A103" s="25" t="s">
        <v>13</v>
      </c>
      <c r="B103" s="26"/>
      <c r="C103" s="27">
        <f t="shared" ref="C103" si="25">ROUND(C102,0)</f>
        <v>60</v>
      </c>
      <c r="D103" s="36"/>
      <c r="E103" s="29"/>
      <c r="F103" s="9"/>
      <c r="G103" s="9"/>
      <c r="H103" s="9"/>
    </row>
    <row r="104" spans="1:8" ht="12.4" customHeight="1" x14ac:dyDescent="0.2">
      <c r="A104" s="6"/>
      <c r="B104" s="6"/>
      <c r="C104" s="6"/>
      <c r="D104" s="6"/>
      <c r="E104" s="30"/>
      <c r="F104" s="9"/>
      <c r="G104" s="9"/>
      <c r="H104" s="9"/>
    </row>
    <row r="105" spans="1:8" ht="12.4" customHeight="1" x14ac:dyDescent="0.25">
      <c r="A105" s="13">
        <v>2010</v>
      </c>
      <c r="B105" s="14"/>
      <c r="C105" s="15" t="s">
        <v>8</v>
      </c>
      <c r="D105" s="16"/>
      <c r="E105" s="35" t="s">
        <v>9</v>
      </c>
      <c r="F105" s="9"/>
      <c r="G105" s="9"/>
      <c r="H105" s="9"/>
    </row>
    <row r="106" spans="1:8" ht="12.4" customHeight="1" x14ac:dyDescent="0.2">
      <c r="A106" s="18" t="s">
        <v>29</v>
      </c>
      <c r="B106" s="6"/>
      <c r="C106" s="19">
        <f>C102</f>
        <v>59.680000000000007</v>
      </c>
      <c r="D106" s="19"/>
      <c r="E106" s="20"/>
      <c r="F106" s="9"/>
      <c r="G106" s="9"/>
      <c r="H106" s="9"/>
    </row>
    <row r="107" spans="1:8" ht="12.4" customHeight="1" x14ac:dyDescent="0.2">
      <c r="A107" s="18" t="s">
        <v>15</v>
      </c>
      <c r="B107" s="6"/>
      <c r="C107" s="22">
        <f>ROUND((C106*E107),2)</f>
        <v>1.19</v>
      </c>
      <c r="D107" s="32"/>
      <c r="E107" s="23">
        <v>0.02</v>
      </c>
      <c r="F107" s="9"/>
      <c r="G107" s="9"/>
      <c r="H107" s="9"/>
    </row>
    <row r="108" spans="1:8" ht="12.4" customHeight="1" x14ac:dyDescent="0.2">
      <c r="A108" s="18" t="s">
        <v>11</v>
      </c>
      <c r="B108" s="6"/>
      <c r="C108" s="24">
        <f t="shared" ref="C108" si="26">C106+C107</f>
        <v>60.870000000000005</v>
      </c>
      <c r="D108" s="33"/>
      <c r="E108" s="20"/>
      <c r="F108" s="9"/>
      <c r="G108" s="9"/>
      <c r="H108" s="9"/>
    </row>
    <row r="109" spans="1:8" ht="12.4" customHeight="1" x14ac:dyDescent="0.25">
      <c r="A109" s="25" t="s">
        <v>13</v>
      </c>
      <c r="B109" s="26"/>
      <c r="C109" s="27">
        <f t="shared" ref="C109" si="27">ROUND(C108,0)</f>
        <v>61</v>
      </c>
      <c r="D109" s="36"/>
      <c r="E109" s="29"/>
      <c r="F109" s="9"/>
      <c r="G109" s="9"/>
      <c r="H109" s="9"/>
    </row>
    <row r="110" spans="1:8" ht="12.4" customHeight="1" x14ac:dyDescent="0.2">
      <c r="A110" s="6"/>
      <c r="B110" s="6"/>
      <c r="C110" s="6"/>
      <c r="D110" s="6"/>
      <c r="E110" s="30"/>
      <c r="F110" s="9"/>
      <c r="G110" s="9"/>
      <c r="H110" s="9"/>
    </row>
    <row r="111" spans="1:8" ht="12.4" customHeight="1" x14ac:dyDescent="0.25">
      <c r="A111" s="13">
        <v>2011</v>
      </c>
      <c r="B111" s="14"/>
      <c r="C111" s="15"/>
      <c r="D111" s="16"/>
      <c r="E111" s="35"/>
      <c r="F111" s="9"/>
      <c r="G111" s="9"/>
      <c r="H111" s="9"/>
    </row>
    <row r="112" spans="1:8" ht="12.4" customHeight="1" x14ac:dyDescent="0.2">
      <c r="A112" s="18" t="s">
        <v>30</v>
      </c>
      <c r="B112" s="6"/>
      <c r="C112" s="19">
        <f>C108</f>
        <v>60.870000000000005</v>
      </c>
      <c r="D112" s="19"/>
      <c r="E112" s="20"/>
      <c r="F112" s="9"/>
      <c r="G112" s="9"/>
      <c r="H112" s="9"/>
    </row>
    <row r="113" spans="1:8" ht="12.4" customHeight="1" x14ac:dyDescent="0.2">
      <c r="A113" s="18" t="s">
        <v>15</v>
      </c>
      <c r="B113" s="6"/>
      <c r="C113" s="22">
        <f>ROUND((C112*E113),2)</f>
        <v>0.91</v>
      </c>
      <c r="D113" s="32"/>
      <c r="E113" s="23">
        <v>1.4999999999999999E-2</v>
      </c>
      <c r="F113" s="9"/>
      <c r="G113" s="9"/>
      <c r="H113" s="9"/>
    </row>
    <row r="114" spans="1:8" ht="12.4" customHeight="1" x14ac:dyDescent="0.2">
      <c r="A114" s="18" t="s">
        <v>11</v>
      </c>
      <c r="B114" s="6"/>
      <c r="C114" s="24">
        <f t="shared" ref="C114" si="28">C112+C113</f>
        <v>61.78</v>
      </c>
      <c r="D114" s="33"/>
      <c r="E114" s="20"/>
      <c r="F114" s="9"/>
      <c r="G114" s="9"/>
      <c r="H114" s="9"/>
    </row>
    <row r="115" spans="1:8" ht="12.4" customHeight="1" x14ac:dyDescent="0.25">
      <c r="A115" s="25" t="s">
        <v>13</v>
      </c>
      <c r="B115" s="26"/>
      <c r="C115" s="27">
        <f t="shared" ref="C115" si="29">ROUND(C114,0)</f>
        <v>62</v>
      </c>
      <c r="D115" s="36"/>
      <c r="E115" s="29"/>
      <c r="F115" s="9"/>
      <c r="G115" s="9"/>
      <c r="H115" s="9"/>
    </row>
    <row r="116" spans="1:8" ht="12.4" customHeight="1" x14ac:dyDescent="0.2">
      <c r="A116" s="6"/>
      <c r="B116" s="6"/>
      <c r="C116" s="6"/>
      <c r="D116" s="6"/>
      <c r="E116" s="30"/>
      <c r="F116" s="9"/>
      <c r="G116" s="9"/>
      <c r="H116" s="9"/>
    </row>
    <row r="117" spans="1:8" ht="12.4" customHeight="1" x14ac:dyDescent="0.25">
      <c r="A117" s="13">
        <v>2012</v>
      </c>
      <c r="B117" s="14"/>
      <c r="C117" s="15"/>
      <c r="D117" s="16"/>
      <c r="E117" s="35"/>
      <c r="F117" s="9"/>
      <c r="G117" s="9"/>
      <c r="H117" s="9"/>
    </row>
    <row r="118" spans="1:8" ht="12.4" customHeight="1" x14ac:dyDescent="0.2">
      <c r="A118" s="18" t="s">
        <v>31</v>
      </c>
      <c r="B118" s="6"/>
      <c r="C118" s="19">
        <f>C114</f>
        <v>61.78</v>
      </c>
      <c r="D118" s="19"/>
      <c r="E118" s="20"/>
      <c r="F118" s="9"/>
      <c r="G118" s="9"/>
      <c r="H118" s="9"/>
    </row>
    <row r="119" spans="1:8" ht="12.4" customHeight="1" x14ac:dyDescent="0.2">
      <c r="A119" s="18" t="s">
        <v>15</v>
      </c>
      <c r="B119" s="6"/>
      <c r="C119" s="22">
        <f>ROUND((C118*E119),2)</f>
        <v>1.73</v>
      </c>
      <c r="D119" s="32"/>
      <c r="E119" s="23">
        <v>2.8000000000000001E-2</v>
      </c>
      <c r="F119" s="9"/>
      <c r="G119" s="9"/>
      <c r="H119" s="9"/>
    </row>
    <row r="120" spans="1:8" ht="12.4" customHeight="1" x14ac:dyDescent="0.2">
      <c r="A120" s="18" t="s">
        <v>11</v>
      </c>
      <c r="B120" s="6"/>
      <c r="C120" s="24">
        <f t="shared" ref="C120" si="30">C118+C119</f>
        <v>63.51</v>
      </c>
      <c r="D120" s="33"/>
      <c r="E120" s="20"/>
      <c r="F120" s="9"/>
      <c r="G120" s="9"/>
      <c r="H120" s="9"/>
    </row>
    <row r="121" spans="1:8" ht="12.4" customHeight="1" x14ac:dyDescent="0.25">
      <c r="A121" s="25" t="s">
        <v>13</v>
      </c>
      <c r="B121" s="26"/>
      <c r="C121" s="27">
        <f t="shared" ref="C121" si="31">ROUND(C120,0)</f>
        <v>64</v>
      </c>
      <c r="D121" s="36"/>
      <c r="E121" s="29"/>
      <c r="F121" s="9"/>
      <c r="G121" s="9"/>
      <c r="H121" s="9"/>
    </row>
    <row r="122" spans="1:8" ht="12.4" customHeight="1" x14ac:dyDescent="0.2">
      <c r="A122" s="6"/>
      <c r="B122" s="6"/>
      <c r="C122" s="6"/>
      <c r="D122" s="6"/>
      <c r="E122" s="30"/>
      <c r="F122" s="9"/>
      <c r="G122" s="9"/>
      <c r="H122" s="9"/>
    </row>
    <row r="123" spans="1:8" ht="12.4" customHeight="1" x14ac:dyDescent="0.25">
      <c r="A123" s="13">
        <v>2013</v>
      </c>
      <c r="B123" s="14"/>
      <c r="C123" s="16"/>
      <c r="D123" s="16"/>
      <c r="E123" s="31"/>
      <c r="F123" s="9"/>
      <c r="G123" s="9"/>
      <c r="H123" s="9"/>
    </row>
    <row r="124" spans="1:8" ht="12.4" customHeight="1" x14ac:dyDescent="0.2">
      <c r="A124" s="18" t="s">
        <v>32</v>
      </c>
      <c r="B124" s="6"/>
      <c r="C124" s="19">
        <f>C120</f>
        <v>63.51</v>
      </c>
      <c r="D124" s="19"/>
      <c r="E124" s="20"/>
      <c r="F124" s="9"/>
      <c r="G124" s="9"/>
      <c r="H124" s="9"/>
    </row>
    <row r="125" spans="1:8" ht="12.4" customHeight="1" x14ac:dyDescent="0.2">
      <c r="A125" s="18" t="s">
        <v>15</v>
      </c>
      <c r="B125" s="6"/>
      <c r="C125" s="22">
        <f>ROUND((C124*E125),2)</f>
        <v>1.02</v>
      </c>
      <c r="D125" s="32"/>
      <c r="E125" s="23">
        <v>1.6E-2</v>
      </c>
      <c r="F125" s="9"/>
      <c r="G125" s="9"/>
      <c r="H125" s="9"/>
    </row>
    <row r="126" spans="1:8" ht="12.4" customHeight="1" x14ac:dyDescent="0.2">
      <c r="A126" s="18" t="s">
        <v>11</v>
      </c>
      <c r="B126" s="6"/>
      <c r="C126" s="24">
        <f t="shared" ref="C126" si="32">C124+C125</f>
        <v>64.53</v>
      </c>
      <c r="D126" s="33"/>
      <c r="E126" s="20"/>
      <c r="F126" s="9"/>
      <c r="G126" s="9"/>
      <c r="H126" s="9"/>
    </row>
    <row r="127" spans="1:8" ht="12.4" customHeight="1" x14ac:dyDescent="0.25">
      <c r="A127" s="25" t="s">
        <v>13</v>
      </c>
      <c r="B127" s="26"/>
      <c r="C127" s="27">
        <f t="shared" ref="C127" si="33">ROUND(C126,0)</f>
        <v>65</v>
      </c>
      <c r="D127" s="36"/>
      <c r="E127" s="29"/>
      <c r="F127" s="9"/>
      <c r="G127" s="9"/>
      <c r="H127" s="9"/>
    </row>
    <row r="128" spans="1:8" ht="12.4" customHeight="1" x14ac:dyDescent="0.2">
      <c r="A128" s="6"/>
      <c r="B128" s="6"/>
      <c r="C128" s="6"/>
      <c r="D128" s="6"/>
      <c r="E128" s="30"/>
      <c r="F128" s="9"/>
      <c r="G128" s="9"/>
      <c r="H128" s="9"/>
    </row>
    <row r="129" spans="1:8" ht="12.4" customHeight="1" x14ac:dyDescent="0.25">
      <c r="A129" s="13">
        <v>2014</v>
      </c>
      <c r="B129" s="14"/>
      <c r="C129" s="16"/>
      <c r="D129" s="16"/>
      <c r="E129" s="31"/>
      <c r="F129" s="9"/>
      <c r="G129" s="9"/>
      <c r="H129" s="9"/>
    </row>
    <row r="130" spans="1:8" ht="12.4" customHeight="1" x14ac:dyDescent="0.2">
      <c r="A130" s="18" t="s">
        <v>33</v>
      </c>
      <c r="B130" s="6"/>
      <c r="C130" s="19">
        <f>C126</f>
        <v>64.53</v>
      </c>
      <c r="D130" s="19"/>
      <c r="E130" s="20"/>
      <c r="F130" s="9"/>
      <c r="G130" s="9"/>
      <c r="H130" s="9"/>
    </row>
    <row r="131" spans="1:8" ht="12.4" customHeight="1" x14ac:dyDescent="0.2">
      <c r="A131" s="18" t="s">
        <v>15</v>
      </c>
      <c r="B131" s="6"/>
      <c r="C131" s="22">
        <f>ROUND((C130*E131),2)</f>
        <v>0.65</v>
      </c>
      <c r="D131" s="32"/>
      <c r="E131" s="23">
        <v>0.01</v>
      </c>
      <c r="F131" s="9"/>
      <c r="G131" s="9"/>
      <c r="H131" s="9"/>
    </row>
    <row r="132" spans="1:8" ht="12.4" customHeight="1" x14ac:dyDescent="0.2">
      <c r="A132" s="18" t="s">
        <v>11</v>
      </c>
      <c r="B132" s="6"/>
      <c r="C132" s="24">
        <f t="shared" ref="C132" si="34">C130+C131</f>
        <v>65.180000000000007</v>
      </c>
      <c r="D132" s="33"/>
      <c r="E132" s="20"/>
      <c r="F132" s="9"/>
      <c r="G132" s="9"/>
      <c r="H132" s="9"/>
    </row>
    <row r="133" spans="1:8" ht="12.4" customHeight="1" x14ac:dyDescent="0.25">
      <c r="A133" s="25" t="s">
        <v>13</v>
      </c>
      <c r="B133" s="26"/>
      <c r="C133" s="27">
        <f t="shared" ref="C133" si="35">ROUND(C132,0)</f>
        <v>65</v>
      </c>
      <c r="D133" s="36"/>
      <c r="E133" s="29"/>
      <c r="F133" s="9"/>
      <c r="G133" s="9"/>
      <c r="H133" s="9"/>
    </row>
    <row r="134" spans="1:8" ht="12.4" customHeight="1" x14ac:dyDescent="0.2">
      <c r="A134" s="6"/>
      <c r="B134" s="6"/>
      <c r="C134" s="6"/>
      <c r="D134" s="6"/>
      <c r="E134" s="30"/>
      <c r="F134" s="9"/>
      <c r="G134" s="9"/>
      <c r="H134" s="9"/>
    </row>
    <row r="135" spans="1:8" ht="12.4" customHeight="1" x14ac:dyDescent="0.25">
      <c r="A135" s="13">
        <v>2015</v>
      </c>
      <c r="B135" s="14"/>
      <c r="C135" s="16"/>
      <c r="D135" s="16"/>
      <c r="E135" s="31"/>
      <c r="F135" s="9"/>
      <c r="G135" s="9"/>
      <c r="H135" s="9"/>
    </row>
    <row r="136" spans="1:8" ht="12.4" customHeight="1" x14ac:dyDescent="0.2">
      <c r="A136" s="18" t="s">
        <v>34</v>
      </c>
      <c r="B136" s="6"/>
      <c r="C136" s="19">
        <f>C132</f>
        <v>65.180000000000007</v>
      </c>
      <c r="D136" s="19"/>
      <c r="E136" s="20"/>
      <c r="F136" s="9"/>
      <c r="G136" s="9"/>
      <c r="H136" s="9"/>
    </row>
    <row r="137" spans="1:8" ht="12.4" customHeight="1" x14ac:dyDescent="0.2">
      <c r="A137" s="18" t="s">
        <v>15</v>
      </c>
      <c r="B137" s="6"/>
      <c r="C137" s="22">
        <f>ROUND((C136*E137),2)</f>
        <v>0.52</v>
      </c>
      <c r="D137" s="32"/>
      <c r="E137" s="23">
        <v>8.0000000000000002E-3</v>
      </c>
      <c r="F137" s="9"/>
      <c r="G137" s="9"/>
      <c r="H137" s="9"/>
    </row>
    <row r="138" spans="1:8" ht="12.4" customHeight="1" x14ac:dyDescent="0.2">
      <c r="A138" s="18" t="s">
        <v>11</v>
      </c>
      <c r="B138" s="6"/>
      <c r="C138" s="24">
        <f t="shared" ref="C138" si="36">C136+C137</f>
        <v>65.7</v>
      </c>
      <c r="D138" s="33"/>
      <c r="E138" s="20"/>
      <c r="F138" s="9"/>
      <c r="G138" s="9"/>
      <c r="H138" s="9"/>
    </row>
    <row r="139" spans="1:8" ht="12.4" customHeight="1" x14ac:dyDescent="0.25">
      <c r="A139" s="25" t="s">
        <v>13</v>
      </c>
      <c r="B139" s="26"/>
      <c r="C139" s="27">
        <f t="shared" ref="C139" si="37">ROUND(C138,0)</f>
        <v>66</v>
      </c>
      <c r="D139" s="36"/>
      <c r="E139" s="29"/>
      <c r="F139" s="9"/>
      <c r="G139" s="9"/>
      <c r="H139" s="9"/>
    </row>
    <row r="140" spans="1:8" ht="12.4" customHeight="1" x14ac:dyDescent="0.2">
      <c r="A140" s="6"/>
      <c r="B140" s="6"/>
      <c r="C140" s="6"/>
      <c r="D140" s="6"/>
      <c r="E140" s="30"/>
      <c r="F140" s="9"/>
      <c r="G140" s="9"/>
      <c r="H140" s="9"/>
    </row>
    <row r="141" spans="1:8" ht="12.4" customHeight="1" x14ac:dyDescent="0.25">
      <c r="A141" s="13">
        <v>2016</v>
      </c>
      <c r="B141" s="14"/>
      <c r="C141" s="16"/>
      <c r="D141" s="16"/>
      <c r="E141" s="31"/>
      <c r="F141" s="9"/>
      <c r="G141" s="9"/>
      <c r="H141" s="9"/>
    </row>
    <row r="142" spans="1:8" ht="12.4" customHeight="1" x14ac:dyDescent="0.2">
      <c r="A142" s="18" t="s">
        <v>35</v>
      </c>
      <c r="B142" s="6"/>
      <c r="C142" s="19">
        <f>C138</f>
        <v>65.7</v>
      </c>
      <c r="D142" s="19"/>
      <c r="E142" s="20"/>
      <c r="F142" s="9"/>
      <c r="G142" s="9"/>
      <c r="H142" s="9"/>
    </row>
    <row r="143" spans="1:8" ht="12.4" customHeight="1" x14ac:dyDescent="0.2">
      <c r="A143" s="18" t="s">
        <v>15</v>
      </c>
      <c r="B143" s="6"/>
      <c r="C143" s="22">
        <f>ROUND((C142*E143),2)</f>
        <v>0.53</v>
      </c>
      <c r="D143" s="32"/>
      <c r="E143" s="23">
        <v>8.0000000000000002E-3</v>
      </c>
      <c r="F143" s="9"/>
      <c r="G143" s="9"/>
      <c r="H143" s="9"/>
    </row>
    <row r="144" spans="1:8" ht="12.4" customHeight="1" x14ac:dyDescent="0.2">
      <c r="A144" s="18" t="s">
        <v>11</v>
      </c>
      <c r="B144" s="6"/>
      <c r="C144" s="24">
        <f t="shared" ref="C144" si="38">C142+C143</f>
        <v>66.23</v>
      </c>
      <c r="D144" s="33"/>
      <c r="E144" s="20"/>
      <c r="F144" s="9"/>
      <c r="G144" s="9"/>
      <c r="H144" s="9"/>
    </row>
    <row r="145" spans="1:8" ht="12.4" customHeight="1" x14ac:dyDescent="0.25">
      <c r="A145" s="25" t="s">
        <v>13</v>
      </c>
      <c r="B145" s="26"/>
      <c r="C145" s="27">
        <f t="shared" ref="C145" si="39">ROUND(C144,0)</f>
        <v>66</v>
      </c>
      <c r="D145" s="36"/>
      <c r="E145" s="29"/>
      <c r="F145" s="9"/>
      <c r="G145" s="9"/>
      <c r="H145" s="9"/>
    </row>
    <row r="146" spans="1:8" ht="12.4" customHeight="1" x14ac:dyDescent="0.25">
      <c r="A146" s="6"/>
      <c r="B146" s="6"/>
      <c r="C146" s="37"/>
      <c r="D146" s="38"/>
      <c r="E146" s="30"/>
      <c r="F146" s="9"/>
      <c r="G146" s="9"/>
      <c r="H146" s="9"/>
    </row>
    <row r="147" spans="1:8" ht="12.4" customHeight="1" x14ac:dyDescent="0.25">
      <c r="A147" s="13">
        <v>2017</v>
      </c>
      <c r="B147" s="14"/>
      <c r="C147" s="16"/>
      <c r="D147" s="16"/>
      <c r="E147" s="31"/>
      <c r="F147" s="9"/>
      <c r="G147" s="9"/>
      <c r="H147" s="9"/>
    </row>
    <row r="148" spans="1:8" ht="12.4" customHeight="1" x14ac:dyDescent="0.2">
      <c r="A148" s="18" t="s">
        <v>36</v>
      </c>
      <c r="B148" s="6"/>
      <c r="C148" s="19">
        <f>C144</f>
        <v>66.23</v>
      </c>
      <c r="D148" s="19"/>
      <c r="E148" s="20"/>
      <c r="F148" s="9"/>
      <c r="G148" s="9"/>
      <c r="H148" s="9"/>
    </row>
    <row r="149" spans="1:8" ht="12.4" customHeight="1" x14ac:dyDescent="0.2">
      <c r="A149" s="18" t="s">
        <v>15</v>
      </c>
      <c r="B149" s="6"/>
      <c r="C149" s="22">
        <f>ROUND((C148*E149),2)</f>
        <v>0.33</v>
      </c>
      <c r="D149" s="32"/>
      <c r="E149" s="23">
        <v>5.0000000000000001E-3</v>
      </c>
      <c r="F149" s="9"/>
      <c r="G149" s="9"/>
      <c r="H149" s="9"/>
    </row>
    <row r="150" spans="1:8" ht="12.4" customHeight="1" x14ac:dyDescent="0.2">
      <c r="A150" s="18" t="s">
        <v>11</v>
      </c>
      <c r="B150" s="6"/>
      <c r="C150" s="24">
        <f t="shared" ref="C150" si="40">C148+C149</f>
        <v>66.56</v>
      </c>
      <c r="D150" s="33"/>
      <c r="E150" s="20"/>
      <c r="F150" s="9"/>
      <c r="G150" s="9"/>
      <c r="H150" s="9"/>
    </row>
    <row r="151" spans="1:8" ht="12.4" customHeight="1" x14ac:dyDescent="0.25">
      <c r="A151" s="25" t="s">
        <v>13</v>
      </c>
      <c r="B151" s="26"/>
      <c r="C151" s="27">
        <f t="shared" ref="C151" si="41">ROUND(C150,0)</f>
        <v>67</v>
      </c>
      <c r="D151" s="36"/>
      <c r="E151" s="29"/>
      <c r="F151" s="9"/>
      <c r="G151" s="9"/>
      <c r="H151" s="9"/>
    </row>
    <row r="152" spans="1:8" ht="12.4" customHeight="1" x14ac:dyDescent="0.25">
      <c r="A152" s="6"/>
      <c r="B152" s="6"/>
      <c r="C152" s="37"/>
      <c r="D152" s="38"/>
      <c r="E152" s="30"/>
      <c r="F152" s="9"/>
      <c r="G152" s="9"/>
      <c r="H152" s="9"/>
    </row>
    <row r="153" spans="1:8" ht="12.4" customHeight="1" x14ac:dyDescent="0.25">
      <c r="A153" s="13">
        <v>2018</v>
      </c>
      <c r="B153" s="14"/>
      <c r="C153" s="16"/>
      <c r="D153" s="16"/>
      <c r="E153" s="31"/>
      <c r="F153" s="9"/>
      <c r="G153" s="9"/>
      <c r="H153" s="9"/>
    </row>
    <row r="154" spans="1:8" ht="12.4" customHeight="1" x14ac:dyDescent="0.2">
      <c r="A154" s="18" t="s">
        <v>37</v>
      </c>
      <c r="B154" s="6"/>
      <c r="C154" s="19">
        <f>C150</f>
        <v>66.56</v>
      </c>
      <c r="D154" s="19"/>
      <c r="E154" s="20"/>
      <c r="F154" s="9"/>
      <c r="G154" s="9"/>
      <c r="H154" s="9"/>
    </row>
    <row r="155" spans="1:8" ht="12.4" customHeight="1" x14ac:dyDescent="0.2">
      <c r="A155" s="18" t="s">
        <v>15</v>
      </c>
      <c r="B155" s="6"/>
      <c r="C155" s="22">
        <f>ROUND((C154*E155),2)</f>
        <v>0.47</v>
      </c>
      <c r="D155" s="32"/>
      <c r="E155" s="23">
        <v>7.0000000000000001E-3</v>
      </c>
      <c r="F155" s="9"/>
      <c r="G155" s="9"/>
      <c r="H155" s="9"/>
    </row>
    <row r="156" spans="1:8" ht="12.4" customHeight="1" x14ac:dyDescent="0.2">
      <c r="A156" s="18" t="s">
        <v>11</v>
      </c>
      <c r="B156" s="6"/>
      <c r="C156" s="24">
        <f t="shared" ref="C156" si="42">C154+C155</f>
        <v>67.03</v>
      </c>
      <c r="D156" s="33"/>
      <c r="E156" s="20"/>
      <c r="F156" s="9"/>
      <c r="G156" s="9"/>
      <c r="H156" s="9"/>
    </row>
    <row r="157" spans="1:8" ht="12.4" customHeight="1" x14ac:dyDescent="0.25">
      <c r="A157" s="25" t="s">
        <v>13</v>
      </c>
      <c r="B157" s="26"/>
      <c r="C157" s="27">
        <f t="shared" ref="C157" si="43">ROUND(C156,0)</f>
        <v>67</v>
      </c>
      <c r="D157" s="36"/>
      <c r="E157" s="29"/>
      <c r="F157" s="9"/>
      <c r="G157" s="9"/>
      <c r="H157" s="9"/>
    </row>
    <row r="158" spans="1:8" ht="12.4" customHeight="1" x14ac:dyDescent="0.25">
      <c r="A158" s="6"/>
      <c r="B158" s="6"/>
      <c r="C158" s="37"/>
      <c r="D158" s="38"/>
      <c r="E158" s="30"/>
      <c r="F158" s="9"/>
      <c r="G158" s="9"/>
      <c r="H158" s="9"/>
    </row>
    <row r="159" spans="1:8" ht="12.4" customHeight="1" x14ac:dyDescent="0.25">
      <c r="A159" s="13">
        <v>2019</v>
      </c>
      <c r="B159" s="14"/>
      <c r="C159" s="16"/>
      <c r="D159" s="16"/>
      <c r="E159" s="31"/>
      <c r="F159" s="9"/>
      <c r="G159" s="9"/>
      <c r="H159" s="9"/>
    </row>
    <row r="160" spans="1:8" ht="12.4" customHeight="1" x14ac:dyDescent="0.2">
      <c r="A160" s="18" t="s">
        <v>38</v>
      </c>
      <c r="B160" s="6"/>
      <c r="C160" s="19">
        <f>C156</f>
        <v>67.03</v>
      </c>
      <c r="D160" s="19"/>
      <c r="E160" s="20"/>
      <c r="F160" s="9"/>
      <c r="G160" s="9"/>
      <c r="H160" s="9"/>
    </row>
    <row r="161" spans="1:8" ht="12.4" customHeight="1" x14ac:dyDescent="0.2">
      <c r="A161" s="18" t="s">
        <v>15</v>
      </c>
      <c r="B161" s="6"/>
      <c r="C161" s="22">
        <f>ROUND((C160*E161),2)</f>
        <v>0.8</v>
      </c>
      <c r="D161" s="32"/>
      <c r="E161" s="23">
        <v>1.2E-2</v>
      </c>
      <c r="F161" s="9"/>
      <c r="G161" s="9"/>
      <c r="H161" s="9"/>
    </row>
    <row r="162" spans="1:8" ht="12.4" customHeight="1" x14ac:dyDescent="0.2">
      <c r="A162" s="18" t="s">
        <v>11</v>
      </c>
      <c r="B162" s="6"/>
      <c r="C162" s="24">
        <f t="shared" ref="C162" si="44">C160+C161</f>
        <v>67.83</v>
      </c>
      <c r="D162" s="33"/>
      <c r="E162" s="20"/>
      <c r="F162" s="9"/>
      <c r="G162" s="9"/>
      <c r="H162" s="9"/>
    </row>
    <row r="163" spans="1:8" ht="12.4" customHeight="1" x14ac:dyDescent="0.25">
      <c r="A163" s="25" t="s">
        <v>13</v>
      </c>
      <c r="B163" s="26"/>
      <c r="C163" s="27">
        <f t="shared" ref="C163" si="45">ROUND(C162,0)</f>
        <v>68</v>
      </c>
      <c r="D163" s="36"/>
      <c r="E163" s="29"/>
      <c r="F163" s="9"/>
      <c r="G163" s="9"/>
      <c r="H163" s="9"/>
    </row>
    <row r="164" spans="1:8" ht="12.4" customHeight="1" x14ac:dyDescent="0.25">
      <c r="A164" s="6"/>
      <c r="B164" s="6"/>
      <c r="C164" s="37"/>
      <c r="D164" s="38"/>
      <c r="E164" s="30"/>
      <c r="F164" s="9"/>
      <c r="G164" s="9"/>
      <c r="H164" s="9"/>
    </row>
    <row r="165" spans="1:8" ht="12.4" customHeight="1" x14ac:dyDescent="0.25">
      <c r="A165" s="13">
        <v>2020</v>
      </c>
      <c r="B165" s="14"/>
      <c r="C165" s="16"/>
      <c r="D165" s="16"/>
      <c r="E165" s="31"/>
      <c r="F165" s="9"/>
      <c r="G165" s="9"/>
      <c r="H165" s="9"/>
    </row>
    <row r="166" spans="1:8" ht="12.4" customHeight="1" x14ac:dyDescent="0.2">
      <c r="A166" s="18" t="s">
        <v>39</v>
      </c>
      <c r="B166" s="6"/>
      <c r="C166" s="19">
        <f>C162</f>
        <v>67.83</v>
      </c>
      <c r="D166" s="19"/>
      <c r="E166" s="20"/>
      <c r="F166" s="9"/>
      <c r="G166" s="9"/>
      <c r="H166" s="9"/>
    </row>
    <row r="167" spans="1:8" ht="12.4" customHeight="1" x14ac:dyDescent="0.2">
      <c r="A167" s="18" t="s">
        <v>15</v>
      </c>
      <c r="B167" s="6"/>
      <c r="C167" s="22">
        <f>ROUND((C166*E167),2)</f>
        <v>0.47</v>
      </c>
      <c r="D167" s="32"/>
      <c r="E167" s="23">
        <v>7.0000000000000001E-3</v>
      </c>
      <c r="F167" s="9"/>
      <c r="G167" s="9"/>
      <c r="H167" s="9"/>
    </row>
    <row r="168" spans="1:8" ht="12.4" customHeight="1" x14ac:dyDescent="0.2">
      <c r="A168" s="18" t="s">
        <v>11</v>
      </c>
      <c r="B168" s="6"/>
      <c r="C168" s="24">
        <f t="shared" ref="C168" si="46">C166+C167</f>
        <v>68.3</v>
      </c>
      <c r="D168" s="33"/>
      <c r="E168" s="20"/>
      <c r="F168" s="9"/>
      <c r="G168" s="9"/>
      <c r="H168" s="9"/>
    </row>
    <row r="169" spans="1:8" ht="12.4" customHeight="1" x14ac:dyDescent="0.25">
      <c r="A169" s="25" t="s">
        <v>13</v>
      </c>
      <c r="B169" s="26"/>
      <c r="C169" s="27">
        <f t="shared" ref="C169" si="47">ROUND(C168,0)</f>
        <v>68</v>
      </c>
      <c r="D169" s="36"/>
      <c r="E169" s="29"/>
      <c r="F169" s="9"/>
      <c r="G169" s="9"/>
      <c r="H169" s="9"/>
    </row>
    <row r="170" spans="1:8" ht="12.4" customHeight="1" x14ac:dyDescent="0.25">
      <c r="A170" s="6"/>
      <c r="B170" s="6"/>
      <c r="C170" s="37"/>
      <c r="D170" s="38"/>
      <c r="E170" s="30"/>
      <c r="F170" s="9"/>
      <c r="G170" s="9"/>
      <c r="H170" s="9"/>
    </row>
    <row r="171" spans="1:8" ht="12.4" customHeight="1" x14ac:dyDescent="0.25">
      <c r="A171" s="13">
        <v>2021</v>
      </c>
      <c r="B171" s="14"/>
      <c r="C171" s="16"/>
      <c r="D171" s="16"/>
      <c r="E171" s="31"/>
      <c r="F171" s="9"/>
      <c r="G171" s="9"/>
      <c r="H171" s="9"/>
    </row>
    <row r="172" spans="1:8" ht="12.4" customHeight="1" x14ac:dyDescent="0.2">
      <c r="A172" s="18" t="s">
        <v>40</v>
      </c>
      <c r="B172" s="6"/>
      <c r="C172" s="19">
        <f>C168</f>
        <v>68.3</v>
      </c>
      <c r="D172" s="19"/>
      <c r="E172" s="20"/>
      <c r="F172" s="9"/>
      <c r="G172" s="9"/>
      <c r="H172" s="9"/>
    </row>
    <row r="173" spans="1:8" ht="12.4" customHeight="1" x14ac:dyDescent="0.2">
      <c r="A173" s="18" t="s">
        <v>15</v>
      </c>
      <c r="B173" s="6"/>
      <c r="C173" s="22">
        <f>ROUND((C172*E173),2)</f>
        <v>0.27</v>
      </c>
      <c r="D173" s="32"/>
      <c r="E173" s="23">
        <v>4.0000000000000001E-3</v>
      </c>
      <c r="F173" s="9"/>
      <c r="G173" s="9"/>
      <c r="H173" s="9"/>
    </row>
    <row r="174" spans="1:8" ht="12.4" customHeight="1" x14ac:dyDescent="0.2">
      <c r="A174" s="18" t="s">
        <v>11</v>
      </c>
      <c r="B174" s="6"/>
      <c r="C174" s="24">
        <f t="shared" ref="C174" si="48">C172+C173</f>
        <v>68.569999999999993</v>
      </c>
      <c r="D174" s="33"/>
      <c r="E174" s="20"/>
      <c r="F174" s="9"/>
      <c r="G174" s="9"/>
      <c r="H174" s="9"/>
    </row>
    <row r="175" spans="1:8" ht="12.4" customHeight="1" x14ac:dyDescent="0.25">
      <c r="A175" s="25" t="s">
        <v>13</v>
      </c>
      <c r="B175" s="26"/>
      <c r="C175" s="27">
        <f t="shared" ref="C175" si="49">ROUND(C174,0)</f>
        <v>69</v>
      </c>
      <c r="D175" s="36"/>
      <c r="E175" s="29"/>
      <c r="F175" s="9"/>
      <c r="G175" s="9"/>
      <c r="H175" s="9"/>
    </row>
    <row r="176" spans="1:8" ht="12.4" customHeight="1" x14ac:dyDescent="0.25">
      <c r="A176" s="6"/>
      <c r="B176" s="6"/>
      <c r="C176" s="37"/>
      <c r="D176" s="38"/>
      <c r="E176" s="30"/>
      <c r="F176" s="9"/>
      <c r="G176" s="9"/>
      <c r="H176" s="9"/>
    </row>
    <row r="177" spans="1:8" ht="12.4" customHeight="1" x14ac:dyDescent="0.25">
      <c r="A177" s="13">
        <v>2022</v>
      </c>
      <c r="B177" s="14"/>
      <c r="C177" s="16"/>
      <c r="D177" s="16"/>
      <c r="E177" s="31"/>
      <c r="F177" s="9"/>
      <c r="G177" s="9"/>
      <c r="H177" s="9"/>
    </row>
    <row r="178" spans="1:8" ht="12.4" customHeight="1" x14ac:dyDescent="0.2">
      <c r="A178" s="18" t="s">
        <v>41</v>
      </c>
      <c r="B178" s="6"/>
      <c r="C178" s="19">
        <f>C174</f>
        <v>68.569999999999993</v>
      </c>
      <c r="D178" s="19"/>
      <c r="E178" s="20"/>
      <c r="F178" s="9"/>
      <c r="G178" s="9"/>
      <c r="H178" s="9"/>
    </row>
    <row r="179" spans="1:8" ht="12.4" customHeight="1" x14ac:dyDescent="0.2">
      <c r="A179" s="18" t="s">
        <v>15</v>
      </c>
      <c r="B179" s="6"/>
      <c r="C179" s="22">
        <f>ROUND((C178*E179),2)</f>
        <v>0.89</v>
      </c>
      <c r="D179" s="32"/>
      <c r="E179" s="23">
        <v>1.2999999999999999E-2</v>
      </c>
      <c r="F179" s="9"/>
      <c r="G179" s="9"/>
      <c r="H179" s="9"/>
    </row>
    <row r="180" spans="1:8" ht="12.4" customHeight="1" x14ac:dyDescent="0.2">
      <c r="A180" s="18" t="s">
        <v>11</v>
      </c>
      <c r="B180" s="6"/>
      <c r="C180" s="24">
        <f t="shared" ref="C180" si="50">C178+C179</f>
        <v>69.459999999999994</v>
      </c>
      <c r="D180" s="33"/>
      <c r="E180" s="20"/>
      <c r="F180" s="9"/>
      <c r="G180" s="9"/>
      <c r="H180" s="9"/>
    </row>
    <row r="181" spans="1:8" ht="12.4" customHeight="1" x14ac:dyDescent="0.25">
      <c r="A181" s="25" t="s">
        <v>13</v>
      </c>
      <c r="B181" s="26"/>
      <c r="C181" s="27">
        <f t="shared" ref="C181" si="51">ROUND(C180,0)</f>
        <v>69</v>
      </c>
      <c r="D181" s="36"/>
      <c r="E181" s="29"/>
      <c r="F181" s="9"/>
      <c r="G181" s="9"/>
      <c r="H181" s="9"/>
    </row>
    <row r="182" spans="1:8" ht="12.4" customHeight="1" x14ac:dyDescent="0.25">
      <c r="A182" s="6"/>
      <c r="B182" s="6"/>
      <c r="C182" s="37"/>
      <c r="D182" s="38"/>
      <c r="E182" s="30"/>
      <c r="F182" s="9"/>
      <c r="G182" s="9"/>
      <c r="H182" s="9"/>
    </row>
    <row r="183" spans="1:8" ht="12.4" customHeight="1" x14ac:dyDescent="0.25">
      <c r="A183" s="13">
        <v>2023</v>
      </c>
      <c r="B183" s="14"/>
      <c r="C183" s="16"/>
      <c r="D183" s="16"/>
      <c r="E183" s="31"/>
      <c r="F183" s="9"/>
      <c r="G183" s="9"/>
      <c r="H183" s="9"/>
    </row>
    <row r="184" spans="1:8" ht="12.4" customHeight="1" x14ac:dyDescent="0.2">
      <c r="A184" s="18" t="s">
        <v>42</v>
      </c>
      <c r="B184" s="6"/>
      <c r="C184" s="19">
        <f>C180</f>
        <v>69.459999999999994</v>
      </c>
      <c r="D184" s="19"/>
      <c r="E184" s="20"/>
      <c r="F184" s="9"/>
      <c r="G184" s="9"/>
      <c r="H184" s="9"/>
    </row>
    <row r="185" spans="1:8" ht="12.4" customHeight="1" x14ac:dyDescent="0.2">
      <c r="A185" s="18" t="s">
        <v>15</v>
      </c>
      <c r="B185" s="6"/>
      <c r="C185" s="22">
        <f>ROUND((C184*E185),2)</f>
        <v>5.63</v>
      </c>
      <c r="D185" s="32"/>
      <c r="E185" s="23">
        <v>8.1000000000000003E-2</v>
      </c>
      <c r="F185" s="9"/>
      <c r="G185" s="9"/>
      <c r="H185" s="9"/>
    </row>
    <row r="186" spans="1:8" ht="12.4" customHeight="1" x14ac:dyDescent="0.2">
      <c r="A186" s="18" t="s">
        <v>11</v>
      </c>
      <c r="B186" s="6"/>
      <c r="C186" s="24">
        <f t="shared" ref="C186" si="52">C184+C185</f>
        <v>75.089999999999989</v>
      </c>
      <c r="D186" s="33"/>
      <c r="E186" s="20"/>
      <c r="F186" s="9"/>
      <c r="G186" s="9"/>
      <c r="H186" s="9"/>
    </row>
    <row r="187" spans="1:8" ht="12.4" customHeight="1" x14ac:dyDescent="0.25">
      <c r="A187" s="25" t="s">
        <v>13</v>
      </c>
      <c r="B187" s="26"/>
      <c r="C187" s="27">
        <f t="shared" ref="C187" si="53">ROUND(C186,0)</f>
        <v>75</v>
      </c>
      <c r="D187" s="36"/>
      <c r="E187" s="29"/>
      <c r="F187" s="9"/>
      <c r="G187" s="9"/>
      <c r="H187" s="9"/>
    </row>
    <row r="188" spans="1:8" ht="12.4" customHeight="1" x14ac:dyDescent="0.25">
      <c r="A188" s="6"/>
      <c r="B188" s="6"/>
      <c r="C188" s="37"/>
      <c r="D188" s="38"/>
      <c r="E188" s="30"/>
      <c r="F188" s="9"/>
      <c r="G188" s="9"/>
      <c r="H188" s="9"/>
    </row>
    <row r="189" spans="1:8" ht="12.4" customHeight="1" x14ac:dyDescent="0.25">
      <c r="A189" s="13">
        <v>2024</v>
      </c>
      <c r="B189" s="14"/>
      <c r="C189" s="16"/>
      <c r="D189" s="16"/>
      <c r="E189" s="31"/>
      <c r="F189" s="9"/>
      <c r="G189" s="9"/>
      <c r="H189" s="9"/>
    </row>
    <row r="190" spans="1:8" ht="12.4" customHeight="1" x14ac:dyDescent="0.2">
      <c r="A190" s="18" t="s">
        <v>45</v>
      </c>
      <c r="B190" s="6"/>
      <c r="C190" s="19">
        <f>C186</f>
        <v>75.089999999999989</v>
      </c>
      <c r="D190" s="19"/>
      <c r="E190" s="20"/>
      <c r="F190" s="9"/>
      <c r="G190" s="9"/>
      <c r="H190" s="9"/>
    </row>
    <row r="191" spans="1:8" ht="12.4" customHeight="1" x14ac:dyDescent="0.2">
      <c r="A191" s="18" t="s">
        <v>15</v>
      </c>
      <c r="B191" s="6"/>
      <c r="C191" s="22">
        <f>ROUND((C190*E191),2)</f>
        <v>2.63</v>
      </c>
      <c r="D191" s="32"/>
      <c r="E191" s="23">
        <v>3.5000000000000003E-2</v>
      </c>
      <c r="F191" s="9"/>
      <c r="G191" s="9"/>
      <c r="H191" s="9"/>
    </row>
    <row r="192" spans="1:8" ht="12.4" customHeight="1" x14ac:dyDescent="0.2">
      <c r="A192" s="18" t="s">
        <v>11</v>
      </c>
      <c r="B192" s="6"/>
      <c r="C192" s="24">
        <f t="shared" ref="C192" si="54">C190+C191</f>
        <v>77.719999999999985</v>
      </c>
      <c r="D192" s="33"/>
      <c r="E192" s="20"/>
      <c r="F192" s="9"/>
      <c r="G192" s="9"/>
      <c r="H192" s="9"/>
    </row>
    <row r="193" spans="1:8" ht="12.4" customHeight="1" x14ac:dyDescent="0.25">
      <c r="A193" s="25" t="s">
        <v>13</v>
      </c>
      <c r="B193" s="26"/>
      <c r="C193" s="27">
        <f t="shared" ref="C193" si="55">ROUND(C192,0)</f>
        <v>78</v>
      </c>
      <c r="D193" s="36"/>
      <c r="E193" s="29"/>
      <c r="F193" s="9"/>
      <c r="G193" s="9"/>
      <c r="H193" s="9"/>
    </row>
  </sheetData>
  <sheetProtection selectLockedCells="1"/>
  <mergeCells count="2">
    <mergeCell ref="A3:H3"/>
    <mergeCell ref="C6:E6"/>
  </mergeCells>
  <pageMargins left="0.91" right="0.39370078740157483" top="0.47" bottom="0.19685039370078741" header="0.32" footer="0"/>
  <pageSetup paperSize="9" scale="93" fitToHeight="0" orientation="portrait" r:id="rId1"/>
  <headerFooter alignWithMargins="0"/>
  <rowBreaks count="3" manualBreakCount="3">
    <brk id="49" max="7" man="1"/>
    <brk id="103" max="7" man="1"/>
    <brk id="170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ea617a-f7e5-4f80-bb76-d291d966f242">
      <Terms xmlns="http://schemas.microsoft.com/office/infopath/2007/PartnerControls"/>
    </lcf76f155ced4ddcb4097134ff3c332f>
    <TaxCatchAll xmlns="7469e7ac-7d67-40cb-b088-8b9077ef2c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BF10503D55EF4FAA26E9AA8BBED038" ma:contentTypeVersion="14" ma:contentTypeDescription="Opret et nyt dokument." ma:contentTypeScope="" ma:versionID="8af9b4b859c8beb67400797b4b914e45">
  <xsd:schema xmlns:xsd="http://www.w3.org/2001/XMLSchema" xmlns:xs="http://www.w3.org/2001/XMLSchema" xmlns:p="http://schemas.microsoft.com/office/2006/metadata/properties" xmlns:ns2="7fea617a-f7e5-4f80-bb76-d291d966f242" xmlns:ns3="7469e7ac-7d67-40cb-b088-8b9077ef2c66" targetNamespace="http://schemas.microsoft.com/office/2006/metadata/properties" ma:root="true" ma:fieldsID="2f53930fd7a91864ed737c46ef4908a4" ns2:_="" ns3:_="">
    <xsd:import namespace="7fea617a-f7e5-4f80-bb76-d291d966f242"/>
    <xsd:import namespace="7469e7ac-7d67-40cb-b088-8b9077ef2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a617a-f7e5-4f80-bb76-d291d966f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1a91e85e-4d2e-4eb2-b74e-c42fd4386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e7ac-7d67-40cb-b088-8b9077ef2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c3aac-3567-4d4f-8352-a7164f35ac00}" ma:internalName="TaxCatchAll" ma:showField="CatchAllData" ma:web="7469e7ac-7d67-40cb-b088-8b9077ef2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617EB-0E01-457E-AF34-373B2F967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67480-1621-4CFE-99C5-4CCA580190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ea617a-f7e5-4f80-bb76-d291d966f242"/>
    <ds:schemaRef ds:uri="http://purl.org/dc/terms/"/>
    <ds:schemaRef ds:uri="http://schemas.openxmlformats.org/package/2006/metadata/core-properties"/>
    <ds:schemaRef ds:uri="7469e7ac-7d67-40cb-b088-8b9077ef2c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BE97EE-1C0A-4246-B1FF-A8E059DD5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a617a-f7e5-4f80-bb76-d291d966f242"/>
    <ds:schemaRef ds:uri="7469e7ac-7d67-40cb-b088-8b9077ef2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Hovedregel</vt:lpstr>
      <vt:lpstr>Hovedregel!Udskriftsområde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Tine Lisberg</dc:creator>
  <cp:keywords/>
  <dc:description/>
  <cp:lastModifiedBy>Tine Lisberg</cp:lastModifiedBy>
  <cp:revision/>
  <dcterms:created xsi:type="dcterms:W3CDTF">2016-01-19T10:01:13Z</dcterms:created>
  <dcterms:modified xsi:type="dcterms:W3CDTF">2023-07-11T11:39:16Z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0x0101009CBF10503D55EF4FAA26E9AA8BBED038</vt:lpwstr>
  </property>
</Properties>
</file>